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chema procedim.defin. nuov.tem" sheetId="1" r:id="rId1"/>
  </sheets>
  <definedNames>
    <definedName name="_xlnm.Print_Area" localSheetId="0">'schema procedim.defin. nuov.tem'!$A$1:$AP$89</definedName>
  </definedNames>
  <calcPr fullCalcOnLoad="1"/>
</workbook>
</file>

<file path=xl/comments1.xml><?xml version="1.0" encoding="utf-8"?>
<comments xmlns="http://schemas.openxmlformats.org/spreadsheetml/2006/main">
  <authors>
    <author>P</author>
  </authors>
  <commentList>
    <comment ref="J5" authorId="0">
      <text>
        <r>
          <rPr>
            <sz val="8"/>
            <rFont val="Tahoma"/>
            <family val="0"/>
          </rPr>
          <t xml:space="preserve">per la produzione giornaliera gli operatori percorrono per la movimentazione del materiale metri 2.295 
</t>
        </r>
      </text>
    </comment>
    <comment ref="P5" authorId="0">
      <text>
        <r>
          <rPr>
            <sz val="8"/>
            <rFont val="Tahoma"/>
            <family val="0"/>
          </rPr>
          <t xml:space="preserve">per la produzione giornaliera gli operatori percorrono per la movimentazione del materiale metri 416
</t>
        </r>
      </text>
    </comment>
    <comment ref="V5" authorId="0">
      <text>
        <r>
          <rPr>
            <sz val="8"/>
            <rFont val="Tahoma"/>
            <family val="0"/>
          </rPr>
          <t xml:space="preserve">sono stati risparmiati giornalmente per la produzione di 30 lastre con il nuovo layout 
metri 2.295-metri 416= </t>
        </r>
        <r>
          <rPr>
            <b/>
            <sz val="8"/>
            <rFont val="Tahoma"/>
            <family val="2"/>
          </rPr>
          <t>mt.1879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<sst xmlns="http://schemas.openxmlformats.org/spreadsheetml/2006/main" count="499" uniqueCount="119">
  <si>
    <t>SCHEMA PROCEDIMENTO</t>
  </si>
  <si>
    <t>Data: 14/10/09</t>
  </si>
  <si>
    <t>Foglio 1/1</t>
  </si>
  <si>
    <t>RIEPILOGO</t>
  </si>
  <si>
    <t>Attuale</t>
  </si>
  <si>
    <t>Proposto</t>
  </si>
  <si>
    <t>Differenza</t>
  </si>
  <si>
    <t>Attività:</t>
  </si>
  <si>
    <t>N°</t>
  </si>
  <si>
    <t>Tempo</t>
  </si>
  <si>
    <t>Colaggio delle lastre in monolite</t>
  </si>
  <si>
    <t>Operazioni</t>
  </si>
  <si>
    <t>O</t>
  </si>
  <si>
    <t>Trasporti</t>
  </si>
  <si>
    <t>→</t>
  </si>
  <si>
    <t>Punto inizio studio:</t>
  </si>
  <si>
    <t>Controlli</t>
  </si>
  <si>
    <t>■</t>
  </si>
  <si>
    <t>Prelievo M.P. per la macinazione</t>
  </si>
  <si>
    <t>Attese</t>
  </si>
  <si>
    <t>D</t>
  </si>
  <si>
    <t>uguale</t>
  </si>
  <si>
    <t>Punto termine studio:</t>
  </si>
  <si>
    <t>Immagazz.</t>
  </si>
  <si>
    <t>▼</t>
  </si>
  <si>
    <t>Posizionamento stampi pronti per colaggio</t>
  </si>
  <si>
    <t>N.</t>
  </si>
  <si>
    <t>N.op.</t>
  </si>
  <si>
    <t>Descrizione metodo dell'operazione</t>
  </si>
  <si>
    <t>Simboli</t>
  </si>
  <si>
    <t>tempo</t>
  </si>
  <si>
    <t>Distan.</t>
  </si>
  <si>
    <t>Q.tà</t>
  </si>
  <si>
    <t>Frequenza</t>
  </si>
  <si>
    <t>fase</t>
  </si>
  <si>
    <t>operazioni</t>
  </si>
  <si>
    <t>in min.</t>
  </si>
  <si>
    <t>in mt.</t>
  </si>
  <si>
    <t>maneg.</t>
  </si>
  <si>
    <t>operai</t>
  </si>
  <si>
    <t>A</t>
  </si>
  <si>
    <t>Macinazione materie prime</t>
  </si>
  <si>
    <t>1/30</t>
  </si>
  <si>
    <t>Trasporto pallet vuoto in magazzino M.P.</t>
  </si>
  <si>
    <t>Trasporto pallet con sacchi 2° pallet vicino macinatore</t>
  </si>
  <si>
    <t>Trasporto pallet con sacchi 3° pallet vicino macinatore</t>
  </si>
  <si>
    <t>Riempire bidone di polvere di gres</t>
  </si>
  <si>
    <t>Trasportare bidoni ( n. 10 ) di polvere di gres al macinatore</t>
  </si>
  <si>
    <t xml:space="preserve">Versare polvere di gres nel macinatore </t>
  </si>
  <si>
    <t>Trasporto bidoni vuoti al deposito polvere gres</t>
  </si>
  <si>
    <t>Macinazione della M.P.</t>
  </si>
  <si>
    <t>-</t>
  </si>
  <si>
    <t>TM</t>
  </si>
  <si>
    <t>B</t>
  </si>
  <si>
    <t>Raffinazione impasto trasformarlo in barbottina</t>
  </si>
  <si>
    <t>Travaso gres da vasca macinazione a vasca raffinazione</t>
  </si>
  <si>
    <t>Stabilizzazione della barbottina</t>
  </si>
  <si>
    <t>Controllo della fluidità e peso specifico 1° prova (alle ore 11,30 )</t>
  </si>
  <si>
    <t>Controllo della fluidità e peso specifico 2° prova (alle ore 13,30 )</t>
  </si>
  <si>
    <t>Controllo della fluidità e peso specifico 3° prova (alle ore 14,30 )</t>
  </si>
  <si>
    <t>C</t>
  </si>
  <si>
    <t>Colaggio lastre negli stampi</t>
  </si>
  <si>
    <t>Accensione pompa mandata barbottina e controllo filtraggio</t>
  </si>
  <si>
    <t>Recupero carrello con bottiglie, portarlo vicino alla linea di colata stampi</t>
  </si>
  <si>
    <t>Depositare bottiglie pulite sopra lo stampo</t>
  </si>
  <si>
    <t>1/1</t>
  </si>
  <si>
    <t>Controllare vasca di raffinazione e filtraggio prima di iniziare il colaggio</t>
  </si>
  <si>
    <t>Montaggio rubinetto sfera su stampo per colaggio</t>
  </si>
  <si>
    <t>1</t>
  </si>
  <si>
    <t>Collegamento tubo mandata barbottina con stampo</t>
  </si>
  <si>
    <t>Colaggio barbottina nello stampo</t>
  </si>
  <si>
    <t>1/2</t>
  </si>
  <si>
    <t>Montaggio bottiglia di alimentazione barbottina</t>
  </si>
  <si>
    <t>Trasporto carrello con bottiglie allo stampo successivo</t>
  </si>
  <si>
    <t>Riempimento bottiglie con la barbottina (dopo 1 ora dal colaggio)</t>
  </si>
  <si>
    <t xml:space="preserve">Smontare bottiglia, recuperare il residuo e deposito bottiglie su pallet </t>
  </si>
  <si>
    <t>Passaggio allo stampo successivo</t>
  </si>
  <si>
    <t>Versare il contenuto raccolto di 90 bottiglie (30 stampi)nella vasca raf.</t>
  </si>
  <si>
    <t>Trasportare carrello con bottiglie al lavaggio</t>
  </si>
  <si>
    <t>Lavare le bottiglie e depositarle sul pallet</t>
  </si>
  <si>
    <t>Estrarre lastra da stampo e deporla su pallet con rete</t>
  </si>
  <si>
    <t>Imbragare lo stampo e ruotare lo stampo in orizzontale</t>
  </si>
  <si>
    <t>Porre listello in legno sopra lo stampo,mettere data con timbro,sborda bordo</t>
  </si>
  <si>
    <t>Posare pallet con rete sopra lo stampo con lastra</t>
  </si>
  <si>
    <t>e deposita lastro su carrello</t>
  </si>
  <si>
    <t>1/7</t>
  </si>
  <si>
    <t>E</t>
  </si>
  <si>
    <t>Pulitura stampo a secco e montaggio stampo</t>
  </si>
  <si>
    <t>Pulitura a secco del guscio inferiore dello stampo</t>
  </si>
  <si>
    <t>Chiude stampo con avvitatore e ripone blocchi in polistirolo su carrello</t>
  </si>
  <si>
    <t>G</t>
  </si>
  <si>
    <t xml:space="preserve">Togliere umidità alla stampo sia parte superiore che inferiore </t>
  </si>
  <si>
    <t xml:space="preserve"> ogni 4 colaggi</t>
  </si>
  <si>
    <t>Collegamento tubo aria con manometro al guscio stampo</t>
  </si>
  <si>
    <t>Accopiamento guscio superiore ed inferiore stampo e ruotarlo verticale</t>
  </si>
  <si>
    <t>H</t>
  </si>
  <si>
    <t xml:space="preserve">Pulizia di tutti i reparti a fine giornata </t>
  </si>
  <si>
    <t>Totale tempo assegnato (min./pezzo)</t>
  </si>
  <si>
    <t>mt.</t>
  </si>
  <si>
    <r>
      <t>Metodo:procedimento definitivo con nuovi tempi</t>
    </r>
    <r>
      <rPr>
        <b/>
        <sz val="10"/>
        <rFont val="Arial"/>
        <family val="2"/>
      </rPr>
      <t xml:space="preserve"> </t>
    </r>
  </si>
  <si>
    <r>
      <t xml:space="preserve">Prelievo sacchi </t>
    </r>
    <r>
      <rPr>
        <b/>
        <sz val="10"/>
        <rFont val="Arial"/>
        <family val="2"/>
      </rPr>
      <t>PRODOTTO A</t>
    </r>
    <r>
      <rPr>
        <sz val="10"/>
        <rFont val="Arial"/>
        <family val="0"/>
      </rPr>
      <t xml:space="preserve"> depositarli su 1° pallet </t>
    </r>
  </si>
  <si>
    <r>
      <t xml:space="preserve">Trasporto pallet con sacchi di </t>
    </r>
    <r>
      <rPr>
        <b/>
        <sz val="10"/>
        <rFont val="Arial"/>
        <family val="2"/>
      </rPr>
      <t>PRODOTTO A</t>
    </r>
    <r>
      <rPr>
        <sz val="10"/>
        <rFont val="Arial"/>
        <family val="0"/>
      </rPr>
      <t xml:space="preserve">  vicino macinatore</t>
    </r>
  </si>
  <si>
    <r>
      <t xml:space="preserve">Versare sacchi </t>
    </r>
    <r>
      <rPr>
        <b/>
        <sz val="10"/>
        <rFont val="Arial"/>
        <family val="2"/>
      </rPr>
      <t xml:space="preserve">PRODOTTO A </t>
    </r>
    <r>
      <rPr>
        <sz val="10"/>
        <rFont val="Arial"/>
        <family val="0"/>
      </rPr>
      <t xml:space="preserve"> nel macinatore </t>
    </r>
  </si>
  <si>
    <r>
      <t xml:space="preserve">Prelievo sacchi </t>
    </r>
    <r>
      <rPr>
        <b/>
        <sz val="10"/>
        <rFont val="Arial"/>
        <family val="2"/>
      </rPr>
      <t>PRODTTO B</t>
    </r>
    <r>
      <rPr>
        <sz val="10"/>
        <rFont val="Arial"/>
        <family val="0"/>
      </rPr>
      <t xml:space="preserve">  depositarli su 2° pallet</t>
    </r>
  </si>
  <si>
    <r>
      <t xml:space="preserve">Prelievo sacchi </t>
    </r>
    <r>
      <rPr>
        <b/>
        <sz val="10"/>
        <rFont val="Arial"/>
        <family val="2"/>
      </rPr>
      <t>PRODOTTO C</t>
    </r>
    <r>
      <rPr>
        <sz val="10"/>
        <rFont val="Arial"/>
        <family val="0"/>
      </rPr>
      <t xml:space="preserve">  depositarli su 2° pallet </t>
    </r>
  </si>
  <si>
    <r>
      <t xml:space="preserve">Versare sacchi </t>
    </r>
    <r>
      <rPr>
        <b/>
        <sz val="10"/>
        <rFont val="Arial"/>
        <family val="2"/>
      </rPr>
      <t>PRODOTTO B - C</t>
    </r>
    <r>
      <rPr>
        <sz val="10"/>
        <rFont val="Arial"/>
        <family val="0"/>
      </rPr>
      <t xml:space="preserve">   nel macinatore </t>
    </r>
  </si>
  <si>
    <r>
      <t xml:space="preserve">Prelievo sacchi </t>
    </r>
    <r>
      <rPr>
        <b/>
        <sz val="10"/>
        <rFont val="Arial"/>
        <family val="2"/>
      </rPr>
      <t>PRODOTTO D</t>
    </r>
    <r>
      <rPr>
        <sz val="10"/>
        <rFont val="Arial"/>
        <family val="0"/>
      </rPr>
      <t xml:space="preserve">  depositarli su 3° pallet</t>
    </r>
  </si>
  <si>
    <r>
      <t xml:space="preserve">Versare sacchi </t>
    </r>
    <r>
      <rPr>
        <b/>
        <sz val="10"/>
        <rFont val="Arial"/>
        <family val="2"/>
      </rPr>
      <t>PRODOTTO D</t>
    </r>
    <r>
      <rPr>
        <sz val="10"/>
        <rFont val="Arial"/>
        <family val="0"/>
      </rPr>
      <t xml:space="preserve">  nel macinatore </t>
    </r>
  </si>
  <si>
    <r>
      <t xml:space="preserve">Versare sacchi </t>
    </r>
    <r>
      <rPr>
        <b/>
        <sz val="10"/>
        <rFont val="Arial"/>
        <family val="2"/>
      </rPr>
      <t>PRODOTTO D</t>
    </r>
    <r>
      <rPr>
        <sz val="10"/>
        <rFont val="Arial"/>
        <family val="0"/>
      </rPr>
      <t xml:space="preserve">  nel macinatore (rimanenza dopo 120' )</t>
    </r>
  </si>
  <si>
    <r>
      <t xml:space="preserve">Aprire stampo (post. </t>
    </r>
    <r>
      <rPr>
        <b/>
        <sz val="10"/>
        <rFont val="Arial"/>
        <family val="2"/>
      </rPr>
      <t>C7</t>
    </r>
    <r>
      <rPr>
        <sz val="10"/>
        <rFont val="Arial"/>
        <family val="0"/>
      </rPr>
      <t>), depositare blocchi di polistirolo sul coperchio</t>
    </r>
  </si>
  <si>
    <r>
      <t xml:space="preserve">Togliere coperchio, impilarlo nel deposito </t>
    </r>
    <r>
      <rPr>
        <b/>
        <sz val="10"/>
        <rFont val="Arial"/>
        <family val="2"/>
      </rPr>
      <t>D2</t>
    </r>
  </si>
  <si>
    <r>
      <t xml:space="preserve">Trasportare pallet con rete sopra stampo inferiore da dep. </t>
    </r>
    <r>
      <rPr>
        <b/>
        <sz val="10"/>
        <rFont val="Arial"/>
        <family val="2"/>
      </rPr>
      <t>D3</t>
    </r>
    <r>
      <rPr>
        <sz val="10"/>
        <rFont val="Arial"/>
        <family val="0"/>
      </rPr>
      <t xml:space="preserve"> a post. </t>
    </r>
    <r>
      <rPr>
        <b/>
        <sz val="10"/>
        <rFont val="Arial"/>
        <family val="2"/>
      </rPr>
      <t>C8</t>
    </r>
  </si>
  <si>
    <r>
      <t xml:space="preserve">Montaggio pallet con rete su stampo con lastra su post. </t>
    </r>
    <r>
      <rPr>
        <b/>
        <sz val="10"/>
        <rFont val="Arial"/>
        <family val="2"/>
      </rPr>
      <t xml:space="preserve">C8, </t>
    </r>
    <r>
      <rPr>
        <sz val="10"/>
        <rFont val="Arial"/>
        <family val="2"/>
      </rPr>
      <t>ruota stampo</t>
    </r>
  </si>
  <si>
    <r>
      <t xml:space="preserve">Immagazzinamento carrello con pallet a 7 lastre in </t>
    </r>
    <r>
      <rPr>
        <b/>
        <sz val="10"/>
        <rFont val="Arial"/>
        <family val="2"/>
      </rPr>
      <t>D4</t>
    </r>
  </si>
  <si>
    <r>
      <t xml:space="preserve">Prelievo guscio superiore da dep. </t>
    </r>
    <r>
      <rPr>
        <b/>
        <sz val="10"/>
        <rFont val="Arial"/>
        <family val="2"/>
      </rPr>
      <t>D2,</t>
    </r>
    <r>
      <rPr>
        <sz val="10"/>
        <rFont val="Arial"/>
        <family val="2"/>
      </rPr>
      <t>pulitura a secco,accopiamento con base</t>
    </r>
  </si>
  <si>
    <r>
      <t>Ruotare lo stampo in verticale nella posizione fissa e</t>
    </r>
    <r>
      <rPr>
        <b/>
        <sz val="10"/>
        <rFont val="Arial"/>
        <family val="2"/>
      </rPr>
      <t xml:space="preserve"> pulire postazione</t>
    </r>
  </si>
  <si>
    <r>
      <t xml:space="preserve">Trasportare guscio stampo superiore da post. </t>
    </r>
    <r>
      <rPr>
        <b/>
        <sz val="10"/>
        <rFont val="Arial"/>
        <family val="2"/>
      </rPr>
      <t>C8</t>
    </r>
    <r>
      <rPr>
        <sz val="10"/>
        <rFont val="Arial"/>
        <family val="0"/>
      </rPr>
      <t xml:space="preserve"> a post. </t>
    </r>
    <r>
      <rPr>
        <b/>
        <sz val="10"/>
        <rFont val="Arial"/>
        <family val="2"/>
      </rPr>
      <t>C12</t>
    </r>
  </si>
  <si>
    <r>
      <t xml:space="preserve">Trasportare guscio stampo inferiore da post. </t>
    </r>
    <r>
      <rPr>
        <b/>
        <sz val="10"/>
        <rFont val="Arial"/>
        <family val="2"/>
      </rPr>
      <t xml:space="preserve">C8 </t>
    </r>
    <r>
      <rPr>
        <sz val="10"/>
        <rFont val="Arial"/>
        <family val="0"/>
      </rPr>
      <t xml:space="preserve">a post. </t>
    </r>
    <r>
      <rPr>
        <b/>
        <sz val="10"/>
        <rFont val="Arial"/>
        <family val="2"/>
      </rPr>
      <t>C12</t>
    </r>
  </si>
  <si>
    <r>
      <t xml:space="preserve">Trasporto stampo da </t>
    </r>
    <r>
      <rPr>
        <b/>
        <sz val="10"/>
        <rFont val="Arial"/>
        <family val="2"/>
      </rPr>
      <t>C13</t>
    </r>
    <r>
      <rPr>
        <sz val="10"/>
        <rFont val="Arial"/>
        <family val="0"/>
      </rPr>
      <t xml:space="preserve"> a post. </t>
    </r>
    <r>
      <rPr>
        <b/>
        <sz val="10"/>
        <rFont val="Arial"/>
        <family val="2"/>
      </rPr>
      <t>C6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</si>
</sst>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h\.mm\.ss"/>
    <numFmt numFmtId="167" formatCode="[$-410]dddd\ d\ mmmm\ yyyy"/>
    <numFmt numFmtId="168" formatCode="[$-410]d\-mmm\-yy;@"/>
    <numFmt numFmtId="169" formatCode="#,##0.0"/>
    <numFmt numFmtId="170" formatCode="0_ ;[Red]\-0\ "/>
    <numFmt numFmtId="171" formatCode="0.0%"/>
    <numFmt numFmtId="172" formatCode="0.0_ ;[Red]\-0.0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9" fillId="7" borderId="10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20" fillId="0" borderId="16" xfId="0" applyNumberFormat="1" applyFont="1" applyBorder="1" applyAlignment="1">
      <alignment horizontal="left"/>
    </xf>
    <xf numFmtId="49" fontId="20" fillId="0" borderId="13" xfId="0" applyNumberFormat="1" applyFont="1" applyBorder="1" applyAlignment="1">
      <alignment horizontal="left"/>
    </xf>
    <xf numFmtId="49" fontId="20" fillId="0" borderId="14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0" fillId="0" borderId="27" xfId="0" applyFont="1" applyBorder="1" applyAlignment="1">
      <alignment/>
    </xf>
    <xf numFmtId="1" fontId="0" fillId="0" borderId="24" xfId="0" applyNumberFormat="1" applyBorder="1" applyAlignment="1">
      <alignment/>
    </xf>
    <xf numFmtId="1" fontId="0" fillId="0" borderId="26" xfId="0" applyNumberFormat="1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49" fontId="0" fillId="0" borderId="15" xfId="0" applyNumberForma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49" fontId="0" fillId="0" borderId="27" xfId="0" applyNumberForma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20" fillId="0" borderId="16" xfId="0" applyNumberFormat="1" applyFont="1" applyFill="1" applyBorder="1" applyAlignment="1">
      <alignment horizontal="left"/>
    </xf>
    <xf numFmtId="49" fontId="20" fillId="0" borderId="13" xfId="0" applyNumberFormat="1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Fill="1" applyBorder="1" applyAlignment="1">
      <alignment/>
    </xf>
    <xf numFmtId="49" fontId="0" fillId="0" borderId="32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49" fontId="20" fillId="0" borderId="38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20" fillId="0" borderId="10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20" fillId="0" borderId="12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9" fontId="0" fillId="24" borderId="38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20" fillId="25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23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25" borderId="11" xfId="0" applyFill="1" applyBorder="1" applyAlignment="1">
      <alignment horizontal="center"/>
    </xf>
    <xf numFmtId="2" fontId="20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20" fillId="24" borderId="38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0" fillId="0" borderId="12" xfId="0" applyNumberFormat="1" applyFont="1" applyBorder="1" applyAlignment="1">
      <alignment/>
    </xf>
    <xf numFmtId="2" fontId="20" fillId="0" borderId="39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9" fontId="0" fillId="0" borderId="38" xfId="0" applyNumberFormat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164" fontId="0" fillId="24" borderId="12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165" fontId="20" fillId="0" borderId="39" xfId="0" applyNumberFormat="1" applyFont="1" applyBorder="1" applyAlignment="1">
      <alignment/>
    </xf>
    <xf numFmtId="164" fontId="0" fillId="26" borderId="10" xfId="0" applyNumberFormat="1" applyFill="1" applyBorder="1" applyAlignment="1">
      <alignment horizontal="center"/>
    </xf>
    <xf numFmtId="164" fontId="0" fillId="26" borderId="12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2" fontId="0" fillId="26" borderId="10" xfId="0" applyNumberFormat="1" applyFill="1" applyBorder="1" applyAlignment="1">
      <alignment horizontal="center"/>
    </xf>
    <xf numFmtId="2" fontId="0" fillId="26" borderId="12" xfId="0" applyNumberForma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2" fontId="0" fillId="24" borderId="12" xfId="0" applyNumberForma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49" fontId="0" fillId="0" borderId="38" xfId="0" applyNumberFormat="1" applyFont="1" applyBorder="1" applyAlignment="1">
      <alignment horizontal="left"/>
    </xf>
    <xf numFmtId="0" fontId="0" fillId="24" borderId="11" xfId="0" applyFill="1" applyBorder="1" applyAlignment="1">
      <alignment horizontal="center"/>
    </xf>
    <xf numFmtId="2" fontId="0" fillId="26" borderId="38" xfId="0" applyNumberFormat="1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25" borderId="27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20" fillId="10" borderId="40" xfId="0" applyNumberFormat="1" applyFont="1" applyFill="1" applyBorder="1" applyAlignment="1">
      <alignment horizontal="center"/>
    </xf>
    <xf numFmtId="2" fontId="20" fillId="10" borderId="4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0" fillId="0" borderId="38" xfId="0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2" fontId="20" fillId="0" borderId="10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9"/>
  <sheetViews>
    <sheetView tabSelected="1" workbookViewId="0" topLeftCell="A1">
      <pane ySplit="10" topLeftCell="BM11" activePane="bottomLeft" state="frozen"/>
      <selection pane="topLeft" activeCell="A1" sqref="A1"/>
      <selection pane="bottomLeft" activeCell="D29" sqref="D29:X29"/>
    </sheetView>
  </sheetViews>
  <sheetFormatPr defaultColWidth="9.140625" defaultRowHeight="12.75"/>
  <cols>
    <col min="1" max="1" width="4.8515625" style="0" customWidth="1"/>
    <col min="2" max="2" width="3.421875" style="0" customWidth="1"/>
    <col min="3" max="20" width="2.7109375" style="0" customWidth="1"/>
    <col min="21" max="21" width="3.8515625" style="0" customWidth="1"/>
    <col min="22" max="23" width="2.7109375" style="0" customWidth="1"/>
    <col min="24" max="24" width="9.57421875" style="0" customWidth="1"/>
    <col min="25" max="28" width="2.7109375" style="0" customWidth="1"/>
    <col min="29" max="29" width="3.28125" style="0" customWidth="1"/>
    <col min="30" max="30" width="2.7109375" style="0" customWidth="1"/>
    <col min="31" max="31" width="3.421875" style="0" customWidth="1"/>
    <col min="32" max="32" width="2.7109375" style="0" customWidth="1"/>
    <col min="33" max="33" width="3.421875" style="0" customWidth="1"/>
    <col min="34" max="34" width="2.7109375" style="0" customWidth="1"/>
    <col min="35" max="35" width="4.57421875" style="0" customWidth="1"/>
    <col min="36" max="39" width="2.7109375" style="0" customWidth="1"/>
    <col min="40" max="40" width="2.421875" style="0" customWidth="1"/>
    <col min="41" max="41" width="2.00390625" style="0" customWidth="1"/>
    <col min="42" max="42" width="8.00390625" style="0" customWidth="1"/>
    <col min="43" max="43" width="10.8515625" style="0" bestFit="1" customWidth="1"/>
    <col min="44" max="44" width="2.57421875" style="13" bestFit="1" customWidth="1"/>
  </cols>
  <sheetData>
    <row r="1" spans="1:41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 t="s">
        <v>99</v>
      </c>
      <c r="U1" s="5"/>
      <c r="V1" s="5"/>
      <c r="W1" s="5"/>
      <c r="X1" s="5"/>
      <c r="Y1" s="5"/>
      <c r="Z1" s="5"/>
      <c r="AA1" s="5"/>
      <c r="AB1" s="5"/>
      <c r="AC1" s="5"/>
      <c r="AD1" s="6"/>
      <c r="AE1" s="7" t="s">
        <v>1</v>
      </c>
      <c r="AF1" s="8"/>
      <c r="AG1" s="8"/>
      <c r="AH1" s="8"/>
      <c r="AI1" s="9"/>
      <c r="AJ1" s="10" t="s">
        <v>2</v>
      </c>
      <c r="AK1" s="11"/>
      <c r="AL1" s="11"/>
      <c r="AM1" s="11"/>
      <c r="AN1" s="11"/>
      <c r="AO1" s="12"/>
    </row>
    <row r="2" spans="1:41" ht="12.75">
      <c r="A2" s="14" t="s">
        <v>3</v>
      </c>
      <c r="B2" s="14"/>
      <c r="C2" s="14"/>
      <c r="D2" s="14"/>
      <c r="E2" s="14"/>
      <c r="F2" s="14"/>
      <c r="G2" s="15"/>
      <c r="H2" s="16" t="s">
        <v>4</v>
      </c>
      <c r="I2" s="8"/>
      <c r="J2" s="8"/>
      <c r="K2" s="8"/>
      <c r="L2" s="8"/>
      <c r="M2" s="9"/>
      <c r="N2" s="7" t="s">
        <v>5</v>
      </c>
      <c r="O2" s="8"/>
      <c r="P2" s="8"/>
      <c r="Q2" s="8"/>
      <c r="R2" s="8"/>
      <c r="S2" s="9"/>
      <c r="T2" s="7" t="s">
        <v>6</v>
      </c>
      <c r="U2" s="8"/>
      <c r="V2" s="8"/>
      <c r="W2" s="8"/>
      <c r="X2" s="8"/>
      <c r="Y2" s="9"/>
      <c r="Z2" s="17" t="s">
        <v>7</v>
      </c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9"/>
    </row>
    <row r="3" spans="1:41" ht="13.5" thickBot="1">
      <c r="A3" s="20"/>
      <c r="B3" s="20"/>
      <c r="C3" s="20"/>
      <c r="D3" s="20"/>
      <c r="E3" s="20"/>
      <c r="F3" s="20"/>
      <c r="G3" s="21"/>
      <c r="H3" s="22" t="s">
        <v>8</v>
      </c>
      <c r="I3" s="23"/>
      <c r="J3" s="22" t="s">
        <v>9</v>
      </c>
      <c r="K3" s="24"/>
      <c r="L3" s="24"/>
      <c r="M3" s="23"/>
      <c r="N3" s="22" t="s">
        <v>8</v>
      </c>
      <c r="O3" s="23"/>
      <c r="P3" s="22" t="s">
        <v>9</v>
      </c>
      <c r="Q3" s="24"/>
      <c r="R3" s="24"/>
      <c r="S3" s="23"/>
      <c r="T3" s="22" t="s">
        <v>8</v>
      </c>
      <c r="U3" s="23"/>
      <c r="V3" s="22" t="s">
        <v>9</v>
      </c>
      <c r="W3" s="24"/>
      <c r="X3" s="24"/>
      <c r="Y3" s="23"/>
      <c r="Z3" s="25" t="s">
        <v>10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</row>
    <row r="4" spans="1:41" ht="14.25" thickBot="1" thickTop="1">
      <c r="A4" s="28" t="s">
        <v>11</v>
      </c>
      <c r="B4" s="29"/>
      <c r="C4" s="29"/>
      <c r="D4" s="29"/>
      <c r="E4" s="29"/>
      <c r="F4" s="30"/>
      <c r="G4" s="31" t="s">
        <v>12</v>
      </c>
      <c r="H4" s="32">
        <v>28</v>
      </c>
      <c r="I4" s="33"/>
      <c r="J4" s="34">
        <v>42.82</v>
      </c>
      <c r="K4" s="35"/>
      <c r="L4" s="35"/>
      <c r="M4" s="36"/>
      <c r="N4" s="37">
        <v>32</v>
      </c>
      <c r="O4" s="38"/>
      <c r="P4" s="34">
        <f>AQ84</f>
        <v>0</v>
      </c>
      <c r="Q4" s="35"/>
      <c r="R4" s="35"/>
      <c r="S4" s="36"/>
      <c r="T4" s="39">
        <f>N4-H4</f>
        <v>4</v>
      </c>
      <c r="U4" s="40"/>
      <c r="V4" s="41">
        <f>P4-J4</f>
        <v>-42.82</v>
      </c>
      <c r="W4" s="42"/>
      <c r="X4" s="42"/>
      <c r="Y4" s="43"/>
      <c r="Z4" s="44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6"/>
    </row>
    <row r="5" spans="1:43" ht="14.25" thickBot="1" thickTop="1">
      <c r="A5" s="47" t="s">
        <v>13</v>
      </c>
      <c r="B5" s="48"/>
      <c r="C5" s="48"/>
      <c r="D5" s="48"/>
      <c r="E5" s="48"/>
      <c r="F5" s="49"/>
      <c r="G5" s="50" t="s">
        <v>14</v>
      </c>
      <c r="H5" s="32">
        <v>16</v>
      </c>
      <c r="I5" s="33"/>
      <c r="J5" s="34">
        <v>16.39</v>
      </c>
      <c r="K5" s="35"/>
      <c r="L5" s="35"/>
      <c r="M5" s="36"/>
      <c r="N5" s="37">
        <v>23</v>
      </c>
      <c r="O5" s="38"/>
      <c r="P5" s="34">
        <f>AQ83</f>
        <v>0</v>
      </c>
      <c r="Q5" s="35"/>
      <c r="R5" s="35"/>
      <c r="S5" s="36"/>
      <c r="T5" s="39">
        <f>N5-H5</f>
        <v>7</v>
      </c>
      <c r="U5" s="40"/>
      <c r="V5" s="41">
        <f>P5-J5</f>
        <v>-16.39</v>
      </c>
      <c r="W5" s="42"/>
      <c r="X5" s="42"/>
      <c r="Y5" s="43"/>
      <c r="Z5" s="17" t="s">
        <v>15</v>
      </c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9"/>
      <c r="AP5" s="51"/>
      <c r="AQ5" s="52"/>
    </row>
    <row r="6" spans="1:43" ht="14.25" thickBot="1" thickTop="1">
      <c r="A6" s="47" t="s">
        <v>16</v>
      </c>
      <c r="B6" s="48"/>
      <c r="C6" s="48"/>
      <c r="D6" s="48"/>
      <c r="E6" s="48"/>
      <c r="F6" s="49"/>
      <c r="G6" s="53" t="s">
        <v>17</v>
      </c>
      <c r="H6" s="32">
        <v>3</v>
      </c>
      <c r="I6" s="33"/>
      <c r="J6" s="34">
        <v>0.78</v>
      </c>
      <c r="K6" s="35"/>
      <c r="L6" s="35"/>
      <c r="M6" s="36"/>
      <c r="N6" s="37">
        <v>3</v>
      </c>
      <c r="O6" s="38"/>
      <c r="P6" s="34">
        <f>AQ81</f>
        <v>0</v>
      </c>
      <c r="Q6" s="35"/>
      <c r="R6" s="35"/>
      <c r="S6" s="36"/>
      <c r="T6" s="39">
        <f>H6-N6</f>
        <v>0</v>
      </c>
      <c r="U6" s="40"/>
      <c r="V6" s="34">
        <f>(P6-J6)</f>
        <v>-0.78</v>
      </c>
      <c r="W6" s="35"/>
      <c r="X6" s="35"/>
      <c r="Y6" s="36"/>
      <c r="Z6" s="54" t="s">
        <v>18</v>
      </c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6"/>
      <c r="AP6" s="52"/>
      <c r="AQ6" s="52"/>
    </row>
    <row r="7" spans="1:41" ht="14.25" thickBot="1" thickTop="1">
      <c r="A7" s="47" t="s">
        <v>19</v>
      </c>
      <c r="B7" s="48"/>
      <c r="C7" s="48"/>
      <c r="D7" s="48"/>
      <c r="E7" s="48"/>
      <c r="F7" s="49"/>
      <c r="G7" s="57" t="s">
        <v>20</v>
      </c>
      <c r="H7" s="32">
        <v>0</v>
      </c>
      <c r="I7" s="33"/>
      <c r="J7" s="34">
        <v>0</v>
      </c>
      <c r="K7" s="35"/>
      <c r="L7" s="35"/>
      <c r="M7" s="36"/>
      <c r="N7" s="37">
        <v>0</v>
      </c>
      <c r="O7" s="38"/>
      <c r="P7" s="34">
        <v>0</v>
      </c>
      <c r="Q7" s="35"/>
      <c r="R7" s="35"/>
      <c r="S7" s="36"/>
      <c r="T7" s="39">
        <f>H7-N7</f>
        <v>0</v>
      </c>
      <c r="U7" s="40"/>
      <c r="V7" s="58" t="s">
        <v>21</v>
      </c>
      <c r="W7" s="59"/>
      <c r="X7" s="59"/>
      <c r="Y7" s="60"/>
      <c r="Z7" s="61" t="s">
        <v>22</v>
      </c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3"/>
    </row>
    <row r="8" spans="1:41" ht="14.25" thickBot="1" thickTop="1">
      <c r="A8" s="64" t="s">
        <v>23</v>
      </c>
      <c r="B8" s="65"/>
      <c r="C8" s="65"/>
      <c r="D8" s="65"/>
      <c r="E8" s="65"/>
      <c r="F8" s="66"/>
      <c r="G8" s="67" t="s">
        <v>24</v>
      </c>
      <c r="H8" s="32">
        <v>1</v>
      </c>
      <c r="I8" s="33"/>
      <c r="J8" s="34">
        <v>3</v>
      </c>
      <c r="K8" s="35"/>
      <c r="L8" s="35"/>
      <c r="M8" s="36"/>
      <c r="N8" s="37">
        <v>1</v>
      </c>
      <c r="O8" s="38"/>
      <c r="P8" s="34">
        <f>AQ62</f>
        <v>0</v>
      </c>
      <c r="Q8" s="35"/>
      <c r="R8" s="35"/>
      <c r="S8" s="36"/>
      <c r="T8" s="39">
        <f>H8-N8</f>
        <v>0</v>
      </c>
      <c r="U8" s="40"/>
      <c r="V8" s="34">
        <f>P8-J8</f>
        <v>-3</v>
      </c>
      <c r="W8" s="35"/>
      <c r="X8" s="35"/>
      <c r="Y8" s="36"/>
      <c r="Z8" s="68" t="s">
        <v>25</v>
      </c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0"/>
    </row>
    <row r="9" spans="1:41" ht="13.5" thickTop="1">
      <c r="A9" s="71" t="s">
        <v>26</v>
      </c>
      <c r="B9" s="72" t="s">
        <v>27</v>
      </c>
      <c r="C9" s="73"/>
      <c r="D9" s="74" t="s">
        <v>28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74" t="s">
        <v>29</v>
      </c>
      <c r="Z9" s="72"/>
      <c r="AA9" s="72"/>
      <c r="AB9" s="72"/>
      <c r="AC9" s="73"/>
      <c r="AD9" s="75" t="s">
        <v>30</v>
      </c>
      <c r="AE9" s="76"/>
      <c r="AF9" s="74" t="s">
        <v>31</v>
      </c>
      <c r="AG9" s="73"/>
      <c r="AH9" s="74" t="s">
        <v>32</v>
      </c>
      <c r="AI9" s="73"/>
      <c r="AJ9" s="74" t="s">
        <v>26</v>
      </c>
      <c r="AK9" s="73"/>
      <c r="AL9" s="74" t="s">
        <v>33</v>
      </c>
      <c r="AM9" s="72"/>
      <c r="AN9" s="72"/>
      <c r="AO9" s="73"/>
    </row>
    <row r="10" spans="1:41" ht="12.75">
      <c r="A10" s="77" t="s">
        <v>34</v>
      </c>
      <c r="B10" s="78"/>
      <c r="C10" s="79"/>
      <c r="D10" s="16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16" t="s">
        <v>35</v>
      </c>
      <c r="Z10" s="78"/>
      <c r="AA10" s="78"/>
      <c r="AB10" s="78"/>
      <c r="AC10" s="79"/>
      <c r="AD10" s="80" t="s">
        <v>36</v>
      </c>
      <c r="AE10" s="81"/>
      <c r="AF10" s="16" t="s">
        <v>37</v>
      </c>
      <c r="AG10" s="79"/>
      <c r="AH10" s="16" t="s">
        <v>38</v>
      </c>
      <c r="AI10" s="79"/>
      <c r="AJ10" s="16" t="s">
        <v>39</v>
      </c>
      <c r="AK10" s="79"/>
      <c r="AL10" s="16"/>
      <c r="AM10" s="78"/>
      <c r="AN10" s="78"/>
      <c r="AO10" s="79"/>
    </row>
    <row r="11" spans="1:41" ht="19.5" customHeight="1">
      <c r="A11" s="82" t="s">
        <v>40</v>
      </c>
      <c r="B11" s="83"/>
      <c r="C11" s="84"/>
      <c r="D11" s="85" t="s">
        <v>41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7"/>
      <c r="Y11" s="88"/>
      <c r="Z11" s="89"/>
      <c r="AA11" s="89"/>
      <c r="AB11" s="89"/>
      <c r="AC11" s="90"/>
      <c r="AD11" s="91"/>
      <c r="AE11" s="92"/>
      <c r="AF11" s="91"/>
      <c r="AG11" s="92"/>
      <c r="AH11" s="83"/>
      <c r="AI11" s="84"/>
      <c r="AJ11" s="83"/>
      <c r="AK11" s="84"/>
      <c r="AL11" s="10"/>
      <c r="AM11" s="11"/>
      <c r="AN11" s="11"/>
      <c r="AO11" s="12"/>
    </row>
    <row r="12" spans="1:42" ht="19.5" customHeight="1">
      <c r="A12" s="93"/>
      <c r="B12" s="94">
        <v>10</v>
      </c>
      <c r="C12" s="95"/>
      <c r="D12" s="96" t="s">
        <v>100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9" t="s">
        <v>12</v>
      </c>
      <c r="Z12" s="100" t="s">
        <v>14</v>
      </c>
      <c r="AA12" s="101" t="s">
        <v>17</v>
      </c>
      <c r="AB12" s="102" t="s">
        <v>20</v>
      </c>
      <c r="AC12" s="103" t="s">
        <v>24</v>
      </c>
      <c r="AD12" s="91">
        <v>1</v>
      </c>
      <c r="AE12" s="92"/>
      <c r="AF12" s="91">
        <v>0</v>
      </c>
      <c r="AG12" s="92"/>
      <c r="AH12" s="83">
        <v>20</v>
      </c>
      <c r="AI12" s="84"/>
      <c r="AJ12" s="83">
        <v>1</v>
      </c>
      <c r="AK12" s="84"/>
      <c r="AL12" s="10" t="s">
        <v>42</v>
      </c>
      <c r="AM12" s="11"/>
      <c r="AN12" s="11"/>
      <c r="AO12" s="12"/>
      <c r="AP12" s="52">
        <f aca="true" t="shared" si="0" ref="AP12:AP27">AD12/30</f>
        <v>0.03333333333333333</v>
      </c>
    </row>
    <row r="13" spans="1:42" ht="19.5" customHeight="1">
      <c r="A13" s="93"/>
      <c r="B13" s="94">
        <v>20</v>
      </c>
      <c r="C13" s="95"/>
      <c r="D13" s="96" t="s">
        <v>101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104" t="s">
        <v>12</v>
      </c>
      <c r="Z13" s="105" t="s">
        <v>14</v>
      </c>
      <c r="AA13" s="106" t="s">
        <v>17</v>
      </c>
      <c r="AB13" s="107" t="s">
        <v>20</v>
      </c>
      <c r="AC13" s="108" t="s">
        <v>24</v>
      </c>
      <c r="AD13" s="109">
        <v>0.5</v>
      </c>
      <c r="AE13" s="110"/>
      <c r="AF13" s="91">
        <v>12</v>
      </c>
      <c r="AG13" s="92"/>
      <c r="AH13" s="83">
        <v>1</v>
      </c>
      <c r="AI13" s="84"/>
      <c r="AJ13" s="83">
        <v>1</v>
      </c>
      <c r="AK13" s="84"/>
      <c r="AL13" s="10" t="s">
        <v>42</v>
      </c>
      <c r="AM13" s="11"/>
      <c r="AN13" s="11"/>
      <c r="AO13" s="12"/>
      <c r="AP13" s="52">
        <f t="shared" si="0"/>
        <v>0.016666666666666666</v>
      </c>
    </row>
    <row r="14" spans="1:42" ht="19.5" customHeight="1">
      <c r="A14" s="93"/>
      <c r="B14" s="94">
        <v>30</v>
      </c>
      <c r="C14" s="95"/>
      <c r="D14" s="96" t="s">
        <v>102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8"/>
      <c r="Y14" s="99" t="s">
        <v>12</v>
      </c>
      <c r="Z14" s="100" t="s">
        <v>14</v>
      </c>
      <c r="AA14" s="101" t="s">
        <v>17</v>
      </c>
      <c r="AB14" s="102" t="s">
        <v>20</v>
      </c>
      <c r="AC14" s="103" t="s">
        <v>24</v>
      </c>
      <c r="AD14" s="91">
        <v>8</v>
      </c>
      <c r="AE14" s="92"/>
      <c r="AF14" s="91">
        <v>0</v>
      </c>
      <c r="AG14" s="92"/>
      <c r="AH14" s="83">
        <v>20</v>
      </c>
      <c r="AI14" s="84"/>
      <c r="AJ14" s="83">
        <v>1</v>
      </c>
      <c r="AK14" s="84"/>
      <c r="AL14" s="10" t="s">
        <v>42</v>
      </c>
      <c r="AM14" s="11"/>
      <c r="AN14" s="11"/>
      <c r="AO14" s="12"/>
      <c r="AP14" s="52">
        <f t="shared" si="0"/>
        <v>0.26666666666666666</v>
      </c>
    </row>
    <row r="15" spans="1:42" ht="19.5" customHeight="1">
      <c r="A15" s="93"/>
      <c r="B15" s="94">
        <v>40</v>
      </c>
      <c r="C15" s="95"/>
      <c r="D15" s="96" t="s">
        <v>43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8"/>
      <c r="Y15" s="104" t="s">
        <v>12</v>
      </c>
      <c r="Z15" s="105" t="s">
        <v>14</v>
      </c>
      <c r="AA15" s="106" t="s">
        <v>17</v>
      </c>
      <c r="AB15" s="107" t="s">
        <v>20</v>
      </c>
      <c r="AC15" s="108" t="s">
        <v>24</v>
      </c>
      <c r="AD15" s="109">
        <v>0.5</v>
      </c>
      <c r="AE15" s="110"/>
      <c r="AF15" s="91">
        <v>12</v>
      </c>
      <c r="AG15" s="92"/>
      <c r="AH15" s="83">
        <v>1</v>
      </c>
      <c r="AI15" s="84"/>
      <c r="AJ15" s="83">
        <v>1</v>
      </c>
      <c r="AK15" s="84"/>
      <c r="AL15" s="10" t="s">
        <v>42</v>
      </c>
      <c r="AM15" s="11"/>
      <c r="AN15" s="11"/>
      <c r="AO15" s="12"/>
      <c r="AP15" s="52">
        <f t="shared" si="0"/>
        <v>0.016666666666666666</v>
      </c>
    </row>
    <row r="16" spans="1:42" ht="19.5" customHeight="1">
      <c r="A16" s="93"/>
      <c r="B16" s="94">
        <v>50</v>
      </c>
      <c r="C16" s="95"/>
      <c r="D16" s="96" t="s">
        <v>103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8"/>
      <c r="Y16" s="99" t="s">
        <v>12</v>
      </c>
      <c r="Z16" s="100" t="s">
        <v>14</v>
      </c>
      <c r="AA16" s="101" t="s">
        <v>17</v>
      </c>
      <c r="AB16" s="102" t="s">
        <v>20</v>
      </c>
      <c r="AC16" s="103" t="s">
        <v>24</v>
      </c>
      <c r="AD16" s="91">
        <v>3</v>
      </c>
      <c r="AE16" s="92"/>
      <c r="AF16" s="91">
        <v>0</v>
      </c>
      <c r="AG16" s="92"/>
      <c r="AH16" s="83">
        <v>12</v>
      </c>
      <c r="AI16" s="84"/>
      <c r="AJ16" s="83">
        <v>1</v>
      </c>
      <c r="AK16" s="84"/>
      <c r="AL16" s="10" t="s">
        <v>42</v>
      </c>
      <c r="AM16" s="11"/>
      <c r="AN16" s="11"/>
      <c r="AO16" s="12"/>
      <c r="AP16" s="52">
        <f t="shared" si="0"/>
        <v>0.1</v>
      </c>
    </row>
    <row r="17" spans="1:42" ht="19.5" customHeight="1">
      <c r="A17" s="93"/>
      <c r="B17" s="94">
        <v>60</v>
      </c>
      <c r="C17" s="95"/>
      <c r="D17" s="96" t="s">
        <v>104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8"/>
      <c r="Y17" s="111" t="s">
        <v>12</v>
      </c>
      <c r="Z17" s="112" t="s">
        <v>14</v>
      </c>
      <c r="AA17" s="106" t="s">
        <v>17</v>
      </c>
      <c r="AB17" s="107" t="s">
        <v>20</v>
      </c>
      <c r="AC17" s="108" t="s">
        <v>24</v>
      </c>
      <c r="AD17" s="91">
        <v>3</v>
      </c>
      <c r="AE17" s="92"/>
      <c r="AF17" s="91">
        <v>0</v>
      </c>
      <c r="AG17" s="92"/>
      <c r="AH17" s="91">
        <v>5.2</v>
      </c>
      <c r="AI17" s="92"/>
      <c r="AJ17" s="83">
        <v>1</v>
      </c>
      <c r="AK17" s="84"/>
      <c r="AL17" s="10" t="s">
        <v>42</v>
      </c>
      <c r="AM17" s="11"/>
      <c r="AN17" s="11"/>
      <c r="AO17" s="12"/>
      <c r="AP17" s="52">
        <f t="shared" si="0"/>
        <v>0.1</v>
      </c>
    </row>
    <row r="18" spans="1:42" ht="19.5" customHeight="1">
      <c r="A18" s="93"/>
      <c r="B18" s="94">
        <v>70</v>
      </c>
      <c r="C18" s="95"/>
      <c r="D18" s="96" t="s">
        <v>44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8"/>
      <c r="Y18" s="113" t="s">
        <v>12</v>
      </c>
      <c r="Z18" s="114" t="s">
        <v>14</v>
      </c>
      <c r="AA18" s="101" t="s">
        <v>17</v>
      </c>
      <c r="AB18" s="102" t="s">
        <v>20</v>
      </c>
      <c r="AC18" s="103" t="s">
        <v>24</v>
      </c>
      <c r="AD18" s="109">
        <v>0.5</v>
      </c>
      <c r="AE18" s="110"/>
      <c r="AF18" s="91">
        <v>12</v>
      </c>
      <c r="AG18" s="92"/>
      <c r="AH18" s="83">
        <v>1</v>
      </c>
      <c r="AI18" s="84"/>
      <c r="AJ18" s="83">
        <v>1</v>
      </c>
      <c r="AK18" s="84"/>
      <c r="AL18" s="10" t="s">
        <v>42</v>
      </c>
      <c r="AM18" s="11"/>
      <c r="AN18" s="11"/>
      <c r="AO18" s="12"/>
      <c r="AP18" s="52">
        <f t="shared" si="0"/>
        <v>0.016666666666666666</v>
      </c>
    </row>
    <row r="19" spans="1:42" ht="19.5" customHeight="1">
      <c r="A19" s="93"/>
      <c r="B19" s="94">
        <v>80</v>
      </c>
      <c r="C19" s="95"/>
      <c r="D19" s="96" t="s">
        <v>105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8"/>
      <c r="Y19" s="111" t="s">
        <v>12</v>
      </c>
      <c r="Z19" s="112" t="s">
        <v>14</v>
      </c>
      <c r="AA19" s="106" t="s">
        <v>17</v>
      </c>
      <c r="AB19" s="107" t="s">
        <v>20</v>
      </c>
      <c r="AC19" s="108" t="s">
        <v>24</v>
      </c>
      <c r="AD19" s="91">
        <v>9</v>
      </c>
      <c r="AE19" s="92"/>
      <c r="AF19" s="91">
        <v>0</v>
      </c>
      <c r="AG19" s="92"/>
      <c r="AH19" s="91">
        <v>17.2</v>
      </c>
      <c r="AI19" s="92"/>
      <c r="AJ19" s="83">
        <v>1</v>
      </c>
      <c r="AK19" s="84"/>
      <c r="AL19" s="10" t="s">
        <v>42</v>
      </c>
      <c r="AM19" s="11"/>
      <c r="AN19" s="11"/>
      <c r="AO19" s="12"/>
      <c r="AP19" s="52">
        <f t="shared" si="0"/>
        <v>0.3</v>
      </c>
    </row>
    <row r="20" spans="1:42" ht="19.5" customHeight="1">
      <c r="A20" s="93"/>
      <c r="B20" s="94">
        <v>90</v>
      </c>
      <c r="C20" s="95"/>
      <c r="D20" s="96" t="s">
        <v>43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  <c r="Y20" s="113" t="s">
        <v>12</v>
      </c>
      <c r="Z20" s="114" t="s">
        <v>14</v>
      </c>
      <c r="AA20" s="101" t="s">
        <v>17</v>
      </c>
      <c r="AB20" s="102" t="s">
        <v>20</v>
      </c>
      <c r="AC20" s="103" t="s">
        <v>24</v>
      </c>
      <c r="AD20" s="109">
        <v>0.5</v>
      </c>
      <c r="AE20" s="110"/>
      <c r="AF20" s="91">
        <v>12</v>
      </c>
      <c r="AG20" s="92"/>
      <c r="AH20" s="83">
        <v>1</v>
      </c>
      <c r="AI20" s="84"/>
      <c r="AJ20" s="83">
        <v>1</v>
      </c>
      <c r="AK20" s="84"/>
      <c r="AL20" s="10" t="s">
        <v>42</v>
      </c>
      <c r="AM20" s="11"/>
      <c r="AN20" s="11"/>
      <c r="AO20" s="12"/>
      <c r="AP20" s="52">
        <f t="shared" si="0"/>
        <v>0.016666666666666666</v>
      </c>
    </row>
    <row r="21" spans="1:42" ht="19.5" customHeight="1">
      <c r="A21" s="93"/>
      <c r="B21" s="94">
        <v>100</v>
      </c>
      <c r="C21" s="95"/>
      <c r="D21" s="96" t="s">
        <v>106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8"/>
      <c r="Y21" s="111" t="s">
        <v>12</v>
      </c>
      <c r="Z21" s="112" t="s">
        <v>14</v>
      </c>
      <c r="AA21" s="106" t="s">
        <v>17</v>
      </c>
      <c r="AB21" s="107" t="s">
        <v>20</v>
      </c>
      <c r="AC21" s="108" t="s">
        <v>24</v>
      </c>
      <c r="AD21" s="91">
        <v>14.5</v>
      </c>
      <c r="AE21" s="92"/>
      <c r="AF21" s="91">
        <v>0</v>
      </c>
      <c r="AG21" s="92"/>
      <c r="AH21" s="91">
        <v>36.8</v>
      </c>
      <c r="AI21" s="92"/>
      <c r="AJ21" s="83">
        <v>1</v>
      </c>
      <c r="AK21" s="84"/>
      <c r="AL21" s="10" t="s">
        <v>42</v>
      </c>
      <c r="AM21" s="11"/>
      <c r="AN21" s="11"/>
      <c r="AO21" s="12"/>
      <c r="AP21" s="52">
        <f t="shared" si="0"/>
        <v>0.48333333333333334</v>
      </c>
    </row>
    <row r="22" spans="1:42" ht="19.5" customHeight="1">
      <c r="A22" s="93"/>
      <c r="B22" s="94">
        <v>110</v>
      </c>
      <c r="C22" s="95"/>
      <c r="D22" s="96" t="s">
        <v>45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8"/>
      <c r="Y22" s="113" t="s">
        <v>12</v>
      </c>
      <c r="Z22" s="114" t="s">
        <v>14</v>
      </c>
      <c r="AA22" s="101" t="s">
        <v>17</v>
      </c>
      <c r="AB22" s="102" t="s">
        <v>20</v>
      </c>
      <c r="AC22" s="103" t="s">
        <v>24</v>
      </c>
      <c r="AD22" s="109">
        <v>0.5</v>
      </c>
      <c r="AE22" s="110"/>
      <c r="AF22" s="91">
        <v>12</v>
      </c>
      <c r="AG22" s="92"/>
      <c r="AH22" s="83">
        <v>1</v>
      </c>
      <c r="AI22" s="84"/>
      <c r="AJ22" s="83">
        <v>1</v>
      </c>
      <c r="AK22" s="84"/>
      <c r="AL22" s="10" t="s">
        <v>42</v>
      </c>
      <c r="AM22" s="11"/>
      <c r="AN22" s="11"/>
      <c r="AO22" s="12"/>
      <c r="AP22" s="52">
        <f t="shared" si="0"/>
        <v>0.016666666666666666</v>
      </c>
    </row>
    <row r="23" spans="1:42" ht="19.5" customHeight="1">
      <c r="A23" s="93"/>
      <c r="B23" s="94">
        <v>120</v>
      </c>
      <c r="C23" s="95"/>
      <c r="D23" s="96" t="s">
        <v>107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8"/>
      <c r="Y23" s="111" t="s">
        <v>12</v>
      </c>
      <c r="Z23" s="112" t="s">
        <v>14</v>
      </c>
      <c r="AA23" s="106" t="s">
        <v>17</v>
      </c>
      <c r="AB23" s="107" t="s">
        <v>20</v>
      </c>
      <c r="AC23" s="108" t="s">
        <v>24</v>
      </c>
      <c r="AD23" s="91">
        <v>8</v>
      </c>
      <c r="AE23" s="92"/>
      <c r="AF23" s="91">
        <v>0</v>
      </c>
      <c r="AG23" s="92"/>
      <c r="AH23" s="83">
        <v>19</v>
      </c>
      <c r="AI23" s="84"/>
      <c r="AJ23" s="83">
        <v>1</v>
      </c>
      <c r="AK23" s="84"/>
      <c r="AL23" s="10" t="s">
        <v>42</v>
      </c>
      <c r="AM23" s="11"/>
      <c r="AN23" s="11"/>
      <c r="AO23" s="12"/>
      <c r="AP23" s="52">
        <f t="shared" si="0"/>
        <v>0.26666666666666666</v>
      </c>
    </row>
    <row r="24" spans="1:42" ht="19.5" customHeight="1">
      <c r="A24" s="93"/>
      <c r="B24" s="94">
        <v>130</v>
      </c>
      <c r="C24" s="95"/>
      <c r="D24" s="96" t="s">
        <v>46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8"/>
      <c r="Y24" s="99" t="s">
        <v>12</v>
      </c>
      <c r="Z24" s="100" t="s">
        <v>14</v>
      </c>
      <c r="AA24" s="101" t="s">
        <v>17</v>
      </c>
      <c r="AB24" s="102" t="s">
        <v>20</v>
      </c>
      <c r="AC24" s="103" t="s">
        <v>24</v>
      </c>
      <c r="AD24" s="91">
        <v>5</v>
      </c>
      <c r="AE24" s="92"/>
      <c r="AF24" s="91">
        <v>0</v>
      </c>
      <c r="AG24" s="92"/>
      <c r="AH24" s="83">
        <v>10</v>
      </c>
      <c r="AI24" s="84"/>
      <c r="AJ24" s="83">
        <v>1</v>
      </c>
      <c r="AK24" s="84"/>
      <c r="AL24" s="10" t="s">
        <v>42</v>
      </c>
      <c r="AM24" s="11"/>
      <c r="AN24" s="11"/>
      <c r="AO24" s="12"/>
      <c r="AP24" s="52">
        <f t="shared" si="0"/>
        <v>0.16666666666666666</v>
      </c>
    </row>
    <row r="25" spans="1:42" ht="19.5" customHeight="1">
      <c r="A25" s="93"/>
      <c r="B25" s="94">
        <v>140</v>
      </c>
      <c r="C25" s="95"/>
      <c r="D25" s="96" t="s">
        <v>47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8"/>
      <c r="Y25" s="104" t="s">
        <v>12</v>
      </c>
      <c r="Z25" s="105" t="s">
        <v>14</v>
      </c>
      <c r="AA25" s="106" t="s">
        <v>17</v>
      </c>
      <c r="AB25" s="107" t="s">
        <v>20</v>
      </c>
      <c r="AC25" s="108" t="s">
        <v>24</v>
      </c>
      <c r="AD25" s="109">
        <v>0.5</v>
      </c>
      <c r="AE25" s="110"/>
      <c r="AF25" s="91">
        <v>9</v>
      </c>
      <c r="AG25" s="92"/>
      <c r="AH25" s="83">
        <v>1</v>
      </c>
      <c r="AI25" s="84"/>
      <c r="AJ25" s="83">
        <v>1</v>
      </c>
      <c r="AK25" s="84"/>
      <c r="AL25" s="10" t="s">
        <v>42</v>
      </c>
      <c r="AM25" s="11"/>
      <c r="AN25" s="11"/>
      <c r="AO25" s="12"/>
      <c r="AP25" s="52">
        <f t="shared" si="0"/>
        <v>0.016666666666666666</v>
      </c>
    </row>
    <row r="26" spans="1:42" ht="19.5" customHeight="1">
      <c r="A26" s="93"/>
      <c r="B26" s="94">
        <v>150</v>
      </c>
      <c r="C26" s="95"/>
      <c r="D26" s="96" t="s">
        <v>48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99" t="s">
        <v>12</v>
      </c>
      <c r="Z26" s="100" t="s">
        <v>14</v>
      </c>
      <c r="AA26" s="101" t="s">
        <v>17</v>
      </c>
      <c r="AB26" s="102" t="s">
        <v>20</v>
      </c>
      <c r="AC26" s="103" t="s">
        <v>24</v>
      </c>
      <c r="AD26" s="91">
        <v>3.5</v>
      </c>
      <c r="AE26" s="92"/>
      <c r="AF26" s="91">
        <v>0</v>
      </c>
      <c r="AG26" s="92"/>
      <c r="AH26" s="83">
        <v>10</v>
      </c>
      <c r="AI26" s="84"/>
      <c r="AJ26" s="83">
        <v>1</v>
      </c>
      <c r="AK26" s="84"/>
      <c r="AL26" s="10" t="s">
        <v>42</v>
      </c>
      <c r="AM26" s="11"/>
      <c r="AN26" s="11"/>
      <c r="AO26" s="12"/>
      <c r="AP26" s="52">
        <f t="shared" si="0"/>
        <v>0.11666666666666667</v>
      </c>
    </row>
    <row r="27" spans="1:43" ht="19.5" customHeight="1">
      <c r="A27" s="93"/>
      <c r="B27" s="94">
        <v>160</v>
      </c>
      <c r="C27" s="95"/>
      <c r="D27" s="96" t="s">
        <v>49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8"/>
      <c r="Y27" s="104" t="s">
        <v>12</v>
      </c>
      <c r="Z27" s="105" t="s">
        <v>14</v>
      </c>
      <c r="AA27" s="106" t="s">
        <v>17</v>
      </c>
      <c r="AB27" s="107" t="s">
        <v>20</v>
      </c>
      <c r="AC27" s="108" t="s">
        <v>24</v>
      </c>
      <c r="AD27" s="109">
        <v>0.3</v>
      </c>
      <c r="AE27" s="110"/>
      <c r="AF27" s="91">
        <v>7</v>
      </c>
      <c r="AG27" s="92"/>
      <c r="AH27" s="83">
        <v>1</v>
      </c>
      <c r="AI27" s="84"/>
      <c r="AJ27" s="83">
        <v>1</v>
      </c>
      <c r="AK27" s="84"/>
      <c r="AL27" s="10" t="s">
        <v>42</v>
      </c>
      <c r="AM27" s="11"/>
      <c r="AN27" s="11"/>
      <c r="AO27" s="12"/>
      <c r="AP27" s="52">
        <f t="shared" si="0"/>
        <v>0.01</v>
      </c>
      <c r="AQ27" s="52"/>
    </row>
    <row r="28" spans="1:43" ht="19.5" customHeight="1">
      <c r="A28" s="93"/>
      <c r="B28" s="94">
        <v>170</v>
      </c>
      <c r="C28" s="95"/>
      <c r="D28" s="96" t="s">
        <v>50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8"/>
      <c r="Y28" s="99" t="s">
        <v>12</v>
      </c>
      <c r="Z28" s="100" t="s">
        <v>14</v>
      </c>
      <c r="AA28" s="101" t="s">
        <v>17</v>
      </c>
      <c r="AB28" s="102" t="s">
        <v>20</v>
      </c>
      <c r="AC28" s="103" t="s">
        <v>24</v>
      </c>
      <c r="AD28" s="91">
        <v>600</v>
      </c>
      <c r="AE28" s="92"/>
      <c r="AF28" s="91" t="s">
        <v>51</v>
      </c>
      <c r="AG28" s="92"/>
      <c r="AH28" s="83" t="s">
        <v>51</v>
      </c>
      <c r="AI28" s="84"/>
      <c r="AJ28" s="83" t="s">
        <v>51</v>
      </c>
      <c r="AK28" s="84"/>
      <c r="AL28" s="10" t="s">
        <v>42</v>
      </c>
      <c r="AM28" s="11"/>
      <c r="AN28" s="11"/>
      <c r="AO28" s="12"/>
      <c r="AP28" s="115" t="s">
        <v>52</v>
      </c>
      <c r="AQ28" s="115"/>
    </row>
    <row r="29" spans="1:45" ht="19.5" customHeight="1">
      <c r="A29" s="93"/>
      <c r="B29" s="94">
        <v>180</v>
      </c>
      <c r="C29" s="95"/>
      <c r="D29" s="96" t="s">
        <v>108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111" t="s">
        <v>12</v>
      </c>
      <c r="Z29" s="112" t="s">
        <v>14</v>
      </c>
      <c r="AA29" s="106" t="s">
        <v>17</v>
      </c>
      <c r="AB29" s="107" t="s">
        <v>20</v>
      </c>
      <c r="AC29" s="108" t="s">
        <v>24</v>
      </c>
      <c r="AD29" s="91">
        <v>7</v>
      </c>
      <c r="AE29" s="92"/>
      <c r="AF29" s="91">
        <v>0</v>
      </c>
      <c r="AG29" s="92"/>
      <c r="AH29" s="91">
        <v>17.8</v>
      </c>
      <c r="AI29" s="92"/>
      <c r="AJ29" s="83">
        <v>1</v>
      </c>
      <c r="AK29" s="84"/>
      <c r="AL29" s="10" t="s">
        <v>42</v>
      </c>
      <c r="AM29" s="11"/>
      <c r="AN29" s="11"/>
      <c r="AO29" s="12"/>
      <c r="AP29" s="52">
        <f>AD29/30</f>
        <v>0.23333333333333334</v>
      </c>
      <c r="AS29" s="116"/>
    </row>
    <row r="30" spans="1:45" ht="19.5" customHeight="1" thickBot="1">
      <c r="A30" s="93"/>
      <c r="B30" s="94">
        <v>190</v>
      </c>
      <c r="C30" s="95"/>
      <c r="D30" s="96" t="s">
        <v>43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Y30" s="113" t="s">
        <v>12</v>
      </c>
      <c r="Z30" s="114" t="s">
        <v>14</v>
      </c>
      <c r="AA30" s="101" t="s">
        <v>17</v>
      </c>
      <c r="AB30" s="102" t="s">
        <v>20</v>
      </c>
      <c r="AC30" s="103" t="s">
        <v>24</v>
      </c>
      <c r="AD30" s="109">
        <v>0.5</v>
      </c>
      <c r="AE30" s="110"/>
      <c r="AF30" s="91">
        <v>12</v>
      </c>
      <c r="AG30" s="92"/>
      <c r="AH30" s="83">
        <v>1</v>
      </c>
      <c r="AI30" s="84"/>
      <c r="AJ30" s="83">
        <v>1</v>
      </c>
      <c r="AK30" s="84"/>
      <c r="AL30" s="10" t="s">
        <v>42</v>
      </c>
      <c r="AM30" s="11"/>
      <c r="AN30" s="11"/>
      <c r="AO30" s="12"/>
      <c r="AP30" s="52">
        <f>AD30/30</f>
        <v>0.016666666666666666</v>
      </c>
      <c r="AQ30" s="52"/>
      <c r="AS30" s="116"/>
    </row>
    <row r="31" spans="1:45" ht="19.5" customHeight="1" thickBot="1">
      <c r="A31" s="117" t="s">
        <v>53</v>
      </c>
      <c r="B31" s="83"/>
      <c r="C31" s="84"/>
      <c r="D31" s="118" t="s">
        <v>54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20"/>
      <c r="Y31" s="104"/>
      <c r="Z31" s="112"/>
      <c r="AA31" s="106"/>
      <c r="AB31" s="107"/>
      <c r="AC31" s="108"/>
      <c r="AD31" s="91"/>
      <c r="AE31" s="92"/>
      <c r="AF31" s="91"/>
      <c r="AG31" s="92"/>
      <c r="AH31" s="83"/>
      <c r="AI31" s="84"/>
      <c r="AJ31" s="83"/>
      <c r="AK31" s="84"/>
      <c r="AL31" s="10"/>
      <c r="AM31" s="11"/>
      <c r="AN31" s="11"/>
      <c r="AO31" s="11"/>
      <c r="AP31" s="121">
        <f>AP12+AP13+AP14+AP15+AP16+AP17+AP18+AP19+AP20+AP21+AP22+AP23+AP24+AP25+AP26+AP27+AP29+AP30</f>
        <v>2.1933333333333334</v>
      </c>
      <c r="AQ31" s="122"/>
      <c r="AS31" s="116"/>
    </row>
    <row r="32" spans="1:43" ht="19.5" customHeight="1">
      <c r="A32" s="93"/>
      <c r="B32" s="94">
        <v>200</v>
      </c>
      <c r="C32" s="95"/>
      <c r="D32" s="96" t="s">
        <v>55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8"/>
      <c r="Y32" s="99" t="s">
        <v>12</v>
      </c>
      <c r="Z32" s="100" t="s">
        <v>14</v>
      </c>
      <c r="AA32" s="101" t="s">
        <v>17</v>
      </c>
      <c r="AB32" s="102" t="s">
        <v>20</v>
      </c>
      <c r="AC32" s="103" t="s">
        <v>24</v>
      </c>
      <c r="AD32" s="91">
        <v>150</v>
      </c>
      <c r="AE32" s="92"/>
      <c r="AF32" s="91" t="s">
        <v>51</v>
      </c>
      <c r="AG32" s="92"/>
      <c r="AH32" s="83" t="s">
        <v>51</v>
      </c>
      <c r="AI32" s="84"/>
      <c r="AJ32" s="83" t="s">
        <v>51</v>
      </c>
      <c r="AK32" s="84"/>
      <c r="AL32" s="10" t="s">
        <v>42</v>
      </c>
      <c r="AM32" s="11"/>
      <c r="AN32" s="11"/>
      <c r="AO32" s="12"/>
      <c r="AP32" s="115" t="s">
        <v>52</v>
      </c>
      <c r="AQ32" s="115"/>
    </row>
    <row r="33" spans="1:43" ht="19.5" customHeight="1">
      <c r="A33" s="93"/>
      <c r="B33" s="94">
        <v>210</v>
      </c>
      <c r="C33" s="95"/>
      <c r="D33" s="96" t="s">
        <v>56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8"/>
      <c r="Y33" s="111" t="s">
        <v>12</v>
      </c>
      <c r="Z33" s="112" t="s">
        <v>14</v>
      </c>
      <c r="AA33" s="106" t="s">
        <v>17</v>
      </c>
      <c r="AB33" s="107" t="s">
        <v>20</v>
      </c>
      <c r="AC33" s="108" t="s">
        <v>24</v>
      </c>
      <c r="AD33" s="91">
        <v>90</v>
      </c>
      <c r="AE33" s="92"/>
      <c r="AF33" s="91" t="s">
        <v>51</v>
      </c>
      <c r="AG33" s="92"/>
      <c r="AH33" s="83" t="s">
        <v>51</v>
      </c>
      <c r="AI33" s="84"/>
      <c r="AJ33" s="83" t="s">
        <v>51</v>
      </c>
      <c r="AK33" s="84"/>
      <c r="AL33" s="10" t="s">
        <v>42</v>
      </c>
      <c r="AM33" s="11"/>
      <c r="AN33" s="11"/>
      <c r="AO33" s="12"/>
      <c r="AP33" s="115" t="s">
        <v>52</v>
      </c>
      <c r="AQ33" s="115"/>
    </row>
    <row r="34" spans="1:42" ht="19.5" customHeight="1">
      <c r="A34" s="123"/>
      <c r="B34" s="94">
        <v>220</v>
      </c>
      <c r="C34" s="95"/>
      <c r="D34" s="96" t="s">
        <v>57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8"/>
      <c r="Y34" s="113" t="s">
        <v>12</v>
      </c>
      <c r="Z34" s="100" t="s">
        <v>14</v>
      </c>
      <c r="AA34" s="114" t="s">
        <v>17</v>
      </c>
      <c r="AB34" s="102" t="s">
        <v>20</v>
      </c>
      <c r="AC34" s="103" t="s">
        <v>24</v>
      </c>
      <c r="AD34" s="124">
        <v>5</v>
      </c>
      <c r="AE34" s="125"/>
      <c r="AF34" s="91">
        <v>0</v>
      </c>
      <c r="AG34" s="92"/>
      <c r="AH34" s="83">
        <v>1</v>
      </c>
      <c r="AI34" s="84"/>
      <c r="AJ34" s="83">
        <v>1</v>
      </c>
      <c r="AK34" s="84"/>
      <c r="AL34" s="10" t="s">
        <v>42</v>
      </c>
      <c r="AM34" s="11"/>
      <c r="AN34" s="11"/>
      <c r="AO34" s="12"/>
      <c r="AP34" s="126">
        <f>AD34/30</f>
        <v>0.16666666666666666</v>
      </c>
    </row>
    <row r="35" spans="1:42" ht="19.5" customHeight="1">
      <c r="A35" s="123"/>
      <c r="B35" s="94">
        <v>230</v>
      </c>
      <c r="C35" s="95"/>
      <c r="D35" s="96" t="s">
        <v>58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  <c r="Y35" s="104" t="s">
        <v>12</v>
      </c>
      <c r="Z35" s="112" t="s">
        <v>14</v>
      </c>
      <c r="AA35" s="105" t="s">
        <v>17</v>
      </c>
      <c r="AB35" s="107" t="s">
        <v>20</v>
      </c>
      <c r="AC35" s="108" t="s">
        <v>24</v>
      </c>
      <c r="AD35" s="124">
        <v>5</v>
      </c>
      <c r="AE35" s="125"/>
      <c r="AF35" s="91">
        <v>0</v>
      </c>
      <c r="AG35" s="92"/>
      <c r="AH35" s="83">
        <v>1</v>
      </c>
      <c r="AI35" s="84"/>
      <c r="AJ35" s="83">
        <v>1</v>
      </c>
      <c r="AK35" s="84"/>
      <c r="AL35" s="10" t="s">
        <v>42</v>
      </c>
      <c r="AM35" s="11"/>
      <c r="AN35" s="11"/>
      <c r="AO35" s="12"/>
      <c r="AP35" s="126">
        <f>AD35/30</f>
        <v>0.16666666666666666</v>
      </c>
    </row>
    <row r="36" spans="1:42" ht="19.5" customHeight="1" thickBot="1">
      <c r="A36" s="123"/>
      <c r="B36" s="94">
        <v>240</v>
      </c>
      <c r="C36" s="95"/>
      <c r="D36" s="96" t="s">
        <v>59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8"/>
      <c r="Y36" s="113" t="s">
        <v>12</v>
      </c>
      <c r="Z36" s="100" t="s">
        <v>14</v>
      </c>
      <c r="AA36" s="114" t="s">
        <v>17</v>
      </c>
      <c r="AB36" s="102" t="s">
        <v>20</v>
      </c>
      <c r="AC36" s="103" t="s">
        <v>24</v>
      </c>
      <c r="AD36" s="124">
        <v>5</v>
      </c>
      <c r="AE36" s="125"/>
      <c r="AF36" s="91">
        <v>0</v>
      </c>
      <c r="AG36" s="92"/>
      <c r="AH36" s="83">
        <v>1</v>
      </c>
      <c r="AI36" s="84"/>
      <c r="AJ36" s="83">
        <v>1</v>
      </c>
      <c r="AK36" s="84"/>
      <c r="AL36" s="10" t="s">
        <v>42</v>
      </c>
      <c r="AM36" s="11"/>
      <c r="AN36" s="11"/>
      <c r="AO36" s="12"/>
      <c r="AP36" s="126">
        <f>AD36/30</f>
        <v>0.16666666666666666</v>
      </c>
    </row>
    <row r="37" spans="1:45" ht="19.5" customHeight="1" thickBot="1">
      <c r="A37" s="82" t="s">
        <v>60</v>
      </c>
      <c r="B37" s="83"/>
      <c r="C37" s="84"/>
      <c r="D37" s="118" t="s">
        <v>61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20"/>
      <c r="Y37" s="104"/>
      <c r="Z37" s="112"/>
      <c r="AA37" s="106"/>
      <c r="AB37" s="107"/>
      <c r="AC37" s="108"/>
      <c r="AD37" s="91"/>
      <c r="AE37" s="92"/>
      <c r="AF37" s="91"/>
      <c r="AG37" s="92"/>
      <c r="AH37" s="83"/>
      <c r="AI37" s="84"/>
      <c r="AJ37" s="83"/>
      <c r="AK37" s="84"/>
      <c r="AL37" s="10"/>
      <c r="AM37" s="11"/>
      <c r="AN37" s="11"/>
      <c r="AO37" s="11"/>
      <c r="AP37" s="127">
        <f>AP34+AP35+AP36</f>
        <v>0.5</v>
      </c>
      <c r="AQ37" s="126"/>
      <c r="AS37" s="116"/>
    </row>
    <row r="38" spans="1:42" ht="19.5" customHeight="1">
      <c r="A38" s="93"/>
      <c r="B38" s="94">
        <v>250</v>
      </c>
      <c r="C38" s="95"/>
      <c r="D38" s="96" t="s">
        <v>62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8"/>
      <c r="Y38" s="99" t="s">
        <v>12</v>
      </c>
      <c r="Z38" s="100" t="s">
        <v>14</v>
      </c>
      <c r="AA38" s="101" t="s">
        <v>17</v>
      </c>
      <c r="AB38" s="102" t="s">
        <v>20</v>
      </c>
      <c r="AC38" s="103" t="s">
        <v>24</v>
      </c>
      <c r="AD38" s="128">
        <v>4</v>
      </c>
      <c r="AE38" s="129"/>
      <c r="AF38" s="91">
        <v>6</v>
      </c>
      <c r="AG38" s="92"/>
      <c r="AH38" s="83">
        <v>1</v>
      </c>
      <c r="AI38" s="84"/>
      <c r="AJ38" s="83">
        <v>1</v>
      </c>
      <c r="AK38" s="84"/>
      <c r="AL38" s="10" t="s">
        <v>42</v>
      </c>
      <c r="AM38" s="11"/>
      <c r="AN38" s="11"/>
      <c r="AO38" s="12"/>
      <c r="AP38" s="52">
        <f>AD38/30</f>
        <v>0.13333333333333333</v>
      </c>
    </row>
    <row r="39" spans="1:42" ht="19.5" customHeight="1">
      <c r="A39" s="93"/>
      <c r="B39" s="94">
        <v>260</v>
      </c>
      <c r="C39" s="95"/>
      <c r="D39" s="130" t="s">
        <v>63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2"/>
      <c r="Y39" s="102" t="s">
        <v>12</v>
      </c>
      <c r="Z39" s="114" t="s">
        <v>14</v>
      </c>
      <c r="AA39" s="101" t="s">
        <v>17</v>
      </c>
      <c r="AB39" s="102" t="s">
        <v>20</v>
      </c>
      <c r="AC39" s="103" t="s">
        <v>24</v>
      </c>
      <c r="AD39" s="128">
        <v>1</v>
      </c>
      <c r="AE39" s="129"/>
      <c r="AF39" s="91">
        <v>30</v>
      </c>
      <c r="AG39" s="92"/>
      <c r="AH39" s="83">
        <v>1</v>
      </c>
      <c r="AI39" s="84"/>
      <c r="AJ39" s="83">
        <v>1</v>
      </c>
      <c r="AK39" s="84"/>
      <c r="AL39" s="10" t="s">
        <v>42</v>
      </c>
      <c r="AM39" s="11"/>
      <c r="AN39" s="11"/>
      <c r="AO39" s="12"/>
      <c r="AP39" s="52">
        <f>AD39/30</f>
        <v>0.03333333333333333</v>
      </c>
    </row>
    <row r="40" spans="1:42" ht="19.5" customHeight="1">
      <c r="A40" s="93"/>
      <c r="B40" s="94">
        <v>270</v>
      </c>
      <c r="C40" s="95"/>
      <c r="D40" s="130" t="s">
        <v>64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2"/>
      <c r="Y40" s="99" t="s">
        <v>12</v>
      </c>
      <c r="Z40" s="100" t="s">
        <v>14</v>
      </c>
      <c r="AA40" s="101" t="s">
        <v>17</v>
      </c>
      <c r="AB40" s="102" t="s">
        <v>20</v>
      </c>
      <c r="AC40" s="103" t="s">
        <v>24</v>
      </c>
      <c r="AD40" s="133">
        <v>0.33</v>
      </c>
      <c r="AE40" s="134"/>
      <c r="AF40" s="91">
        <v>3</v>
      </c>
      <c r="AG40" s="92"/>
      <c r="AH40" s="83">
        <v>1</v>
      </c>
      <c r="AI40" s="84"/>
      <c r="AJ40" s="83">
        <v>1</v>
      </c>
      <c r="AK40" s="84"/>
      <c r="AL40" s="10" t="s">
        <v>65</v>
      </c>
      <c r="AM40" s="11"/>
      <c r="AN40" s="11"/>
      <c r="AO40" s="12"/>
      <c r="AP40" s="52">
        <f>AD40</f>
        <v>0.33</v>
      </c>
    </row>
    <row r="41" spans="1:42" ht="19.5" customHeight="1">
      <c r="A41" s="93"/>
      <c r="B41" s="94">
        <v>280</v>
      </c>
      <c r="C41" s="95"/>
      <c r="D41" s="130" t="s">
        <v>66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2"/>
      <c r="Y41" s="102" t="s">
        <v>12</v>
      </c>
      <c r="Z41" s="100" t="s">
        <v>14</v>
      </c>
      <c r="AA41" s="114" t="s">
        <v>17</v>
      </c>
      <c r="AB41" s="102" t="s">
        <v>20</v>
      </c>
      <c r="AC41" s="103" t="s">
        <v>24</v>
      </c>
      <c r="AD41" s="133">
        <v>4.16</v>
      </c>
      <c r="AE41" s="134"/>
      <c r="AF41" s="91">
        <v>20</v>
      </c>
      <c r="AG41" s="92"/>
      <c r="AH41" s="83">
        <v>1</v>
      </c>
      <c r="AI41" s="84"/>
      <c r="AJ41" s="83">
        <v>1</v>
      </c>
      <c r="AK41" s="84"/>
      <c r="AL41" s="10" t="s">
        <v>42</v>
      </c>
      <c r="AM41" s="11"/>
      <c r="AN41" s="11"/>
      <c r="AO41" s="12"/>
      <c r="AP41" s="52">
        <f>AD41/30</f>
        <v>0.13866666666666666</v>
      </c>
    </row>
    <row r="42" spans="1:42" ht="19.5" customHeight="1">
      <c r="A42" s="93"/>
      <c r="B42" s="94">
        <v>290</v>
      </c>
      <c r="C42" s="95"/>
      <c r="D42" s="130" t="s">
        <v>67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2"/>
      <c r="Y42" s="99" t="s">
        <v>12</v>
      </c>
      <c r="Z42" s="100" t="s">
        <v>14</v>
      </c>
      <c r="AA42" s="100" t="s">
        <v>17</v>
      </c>
      <c r="AB42" s="102" t="s">
        <v>20</v>
      </c>
      <c r="AC42" s="103" t="s">
        <v>24</v>
      </c>
      <c r="AD42" s="133">
        <v>0.18</v>
      </c>
      <c r="AE42" s="134"/>
      <c r="AF42" s="91">
        <v>2</v>
      </c>
      <c r="AG42" s="92"/>
      <c r="AH42" s="83">
        <v>1</v>
      </c>
      <c r="AI42" s="84"/>
      <c r="AJ42" s="83">
        <v>1</v>
      </c>
      <c r="AK42" s="84"/>
      <c r="AL42" s="10" t="s">
        <v>68</v>
      </c>
      <c r="AM42" s="11"/>
      <c r="AN42" s="11"/>
      <c r="AO42" s="12"/>
      <c r="AP42" s="52">
        <f>AD42</f>
        <v>0.18</v>
      </c>
    </row>
    <row r="43" spans="1:42" ht="19.5" customHeight="1">
      <c r="A43" s="93"/>
      <c r="B43" s="94">
        <v>300</v>
      </c>
      <c r="C43" s="95"/>
      <c r="D43" s="96" t="s">
        <v>69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8"/>
      <c r="Y43" s="111" t="s">
        <v>12</v>
      </c>
      <c r="Z43" s="112" t="s">
        <v>14</v>
      </c>
      <c r="AA43" s="106" t="s">
        <v>17</v>
      </c>
      <c r="AB43" s="107" t="s">
        <v>20</v>
      </c>
      <c r="AC43" s="108" t="s">
        <v>24</v>
      </c>
      <c r="AD43" s="128">
        <v>1</v>
      </c>
      <c r="AE43" s="129"/>
      <c r="AF43" s="91">
        <v>2</v>
      </c>
      <c r="AG43" s="92"/>
      <c r="AH43" s="83">
        <v>1</v>
      </c>
      <c r="AI43" s="84"/>
      <c r="AJ43" s="83">
        <v>1</v>
      </c>
      <c r="AK43" s="84"/>
      <c r="AL43" s="10" t="s">
        <v>65</v>
      </c>
      <c r="AM43" s="11"/>
      <c r="AN43" s="11"/>
      <c r="AO43" s="12"/>
      <c r="AP43" s="52">
        <f>AD43</f>
        <v>1</v>
      </c>
    </row>
    <row r="44" spans="1:43" ht="19.5" customHeight="1">
      <c r="A44" s="93"/>
      <c r="B44" s="94">
        <v>310</v>
      </c>
      <c r="C44" s="95"/>
      <c r="D44" s="96" t="s">
        <v>70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8"/>
      <c r="Y44" s="99" t="s">
        <v>12</v>
      </c>
      <c r="Z44" s="100" t="s">
        <v>14</v>
      </c>
      <c r="AA44" s="101" t="s">
        <v>17</v>
      </c>
      <c r="AB44" s="102" t="s">
        <v>20</v>
      </c>
      <c r="AC44" s="103" t="s">
        <v>24</v>
      </c>
      <c r="AD44" s="128">
        <v>8</v>
      </c>
      <c r="AE44" s="129"/>
      <c r="AF44" s="91">
        <v>10</v>
      </c>
      <c r="AG44" s="92"/>
      <c r="AH44" s="83">
        <v>1</v>
      </c>
      <c r="AI44" s="84"/>
      <c r="AJ44" s="83">
        <v>1</v>
      </c>
      <c r="AK44" s="84"/>
      <c r="AL44" s="10" t="s">
        <v>71</v>
      </c>
      <c r="AM44" s="11"/>
      <c r="AN44" s="11"/>
      <c r="AO44" s="12"/>
      <c r="AP44" s="115" t="s">
        <v>52</v>
      </c>
      <c r="AQ44" s="135"/>
    </row>
    <row r="45" spans="1:42" ht="19.5" customHeight="1">
      <c r="A45" s="93"/>
      <c r="B45" s="94">
        <v>320</v>
      </c>
      <c r="C45" s="95"/>
      <c r="D45" s="96" t="s">
        <v>72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8"/>
      <c r="Y45" s="111" t="s">
        <v>12</v>
      </c>
      <c r="Z45" s="112" t="s">
        <v>14</v>
      </c>
      <c r="AA45" s="106" t="s">
        <v>17</v>
      </c>
      <c r="AB45" s="107" t="s">
        <v>20</v>
      </c>
      <c r="AC45" s="108" t="s">
        <v>24</v>
      </c>
      <c r="AD45" s="128">
        <v>1</v>
      </c>
      <c r="AE45" s="129"/>
      <c r="AF45" s="91">
        <v>3</v>
      </c>
      <c r="AG45" s="92"/>
      <c r="AH45" s="83">
        <v>3</v>
      </c>
      <c r="AI45" s="84"/>
      <c r="AJ45" s="83">
        <v>1</v>
      </c>
      <c r="AK45" s="84"/>
      <c r="AL45" s="10" t="s">
        <v>65</v>
      </c>
      <c r="AM45" s="11"/>
      <c r="AN45" s="11"/>
      <c r="AO45" s="12"/>
      <c r="AP45" s="52">
        <f>AD45*3</f>
        <v>3</v>
      </c>
    </row>
    <row r="46" spans="1:43" ht="19.5" customHeight="1">
      <c r="A46" s="93"/>
      <c r="B46" s="94">
        <v>330</v>
      </c>
      <c r="C46" s="95"/>
      <c r="D46" s="130" t="s">
        <v>73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2"/>
      <c r="Y46" s="136" t="s">
        <v>12</v>
      </c>
      <c r="Z46" s="114" t="s">
        <v>14</v>
      </c>
      <c r="AA46" s="101" t="s">
        <v>17</v>
      </c>
      <c r="AB46" s="102" t="s">
        <v>20</v>
      </c>
      <c r="AC46" s="103" t="s">
        <v>24</v>
      </c>
      <c r="AD46" s="133">
        <v>0.33</v>
      </c>
      <c r="AE46" s="134"/>
      <c r="AF46" s="91">
        <v>2</v>
      </c>
      <c r="AG46" s="92"/>
      <c r="AH46" s="83">
        <v>1</v>
      </c>
      <c r="AI46" s="84"/>
      <c r="AJ46" s="83">
        <v>1</v>
      </c>
      <c r="AK46" s="84"/>
      <c r="AL46" s="10" t="s">
        <v>65</v>
      </c>
      <c r="AM46" s="11"/>
      <c r="AN46" s="11"/>
      <c r="AO46" s="12"/>
      <c r="AP46" s="52">
        <f>AD46</f>
        <v>0.33</v>
      </c>
      <c r="AQ46" s="52"/>
    </row>
    <row r="47" spans="1:42" ht="19.5" customHeight="1">
      <c r="A47" s="93"/>
      <c r="B47" s="94">
        <v>340</v>
      </c>
      <c r="C47" s="95"/>
      <c r="D47" s="96" t="s">
        <v>74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8"/>
      <c r="Y47" s="99" t="s">
        <v>12</v>
      </c>
      <c r="Z47" s="100" t="s">
        <v>14</v>
      </c>
      <c r="AA47" s="101" t="s">
        <v>17</v>
      </c>
      <c r="AB47" s="102" t="s">
        <v>20</v>
      </c>
      <c r="AC47" s="103" t="s">
        <v>24</v>
      </c>
      <c r="AD47" s="137">
        <v>0.75</v>
      </c>
      <c r="AE47" s="138"/>
      <c r="AF47" s="91">
        <v>3</v>
      </c>
      <c r="AG47" s="92"/>
      <c r="AH47" s="83">
        <v>3</v>
      </c>
      <c r="AI47" s="84"/>
      <c r="AJ47" s="83">
        <v>1</v>
      </c>
      <c r="AK47" s="84"/>
      <c r="AL47" s="10" t="s">
        <v>65</v>
      </c>
      <c r="AM47" s="11"/>
      <c r="AN47" s="11"/>
      <c r="AO47" s="12"/>
      <c r="AP47" s="52">
        <f>AD47*3</f>
        <v>2.25</v>
      </c>
    </row>
    <row r="48" spans="1:42" ht="19.5" customHeight="1">
      <c r="A48" s="93"/>
      <c r="B48" s="94">
        <v>350</v>
      </c>
      <c r="C48" s="95"/>
      <c r="D48" s="130" t="s">
        <v>75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2"/>
      <c r="Y48" s="99" t="s">
        <v>12</v>
      </c>
      <c r="Z48" s="100" t="s">
        <v>14</v>
      </c>
      <c r="AA48" s="101" t="s">
        <v>17</v>
      </c>
      <c r="AB48" s="102" t="s">
        <v>20</v>
      </c>
      <c r="AC48" s="103" t="s">
        <v>24</v>
      </c>
      <c r="AD48" s="133">
        <v>0.2</v>
      </c>
      <c r="AE48" s="134"/>
      <c r="AF48" s="91">
        <v>3</v>
      </c>
      <c r="AG48" s="92"/>
      <c r="AH48" s="83">
        <v>3</v>
      </c>
      <c r="AI48" s="84"/>
      <c r="AJ48" s="83">
        <v>1</v>
      </c>
      <c r="AK48" s="84"/>
      <c r="AL48" s="10" t="s">
        <v>65</v>
      </c>
      <c r="AM48" s="11"/>
      <c r="AN48" s="11"/>
      <c r="AO48" s="12"/>
      <c r="AP48" s="52">
        <f>AD48*3</f>
        <v>0.6000000000000001</v>
      </c>
    </row>
    <row r="49" spans="1:42" ht="19.5" customHeight="1">
      <c r="A49" s="93"/>
      <c r="B49" s="94">
        <v>360</v>
      </c>
      <c r="C49" s="95"/>
      <c r="D49" s="130" t="s">
        <v>76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2"/>
      <c r="Y49" s="104" t="s">
        <v>12</v>
      </c>
      <c r="Z49" s="105" t="s">
        <v>14</v>
      </c>
      <c r="AA49" s="106" t="s">
        <v>17</v>
      </c>
      <c r="AB49" s="107" t="s">
        <v>20</v>
      </c>
      <c r="AC49" s="108" t="s">
        <v>24</v>
      </c>
      <c r="AD49" s="133">
        <v>0.33</v>
      </c>
      <c r="AE49" s="134"/>
      <c r="AF49" s="91">
        <v>2</v>
      </c>
      <c r="AG49" s="92"/>
      <c r="AH49" s="83">
        <v>3</v>
      </c>
      <c r="AI49" s="84"/>
      <c r="AJ49" s="83">
        <v>1</v>
      </c>
      <c r="AK49" s="84"/>
      <c r="AL49" s="10" t="s">
        <v>65</v>
      </c>
      <c r="AM49" s="11"/>
      <c r="AN49" s="11"/>
      <c r="AO49" s="12"/>
      <c r="AP49" s="52">
        <f>AD49</f>
        <v>0.33</v>
      </c>
    </row>
    <row r="50" spans="1:42" ht="19.5" customHeight="1">
      <c r="A50" s="93"/>
      <c r="B50" s="94">
        <v>370</v>
      </c>
      <c r="C50" s="95"/>
      <c r="D50" s="96" t="s">
        <v>77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8"/>
      <c r="Y50" s="99" t="s">
        <v>12</v>
      </c>
      <c r="Z50" s="100" t="s">
        <v>14</v>
      </c>
      <c r="AA50" s="101" t="s">
        <v>17</v>
      </c>
      <c r="AB50" s="102" t="s">
        <v>20</v>
      </c>
      <c r="AC50" s="103" t="s">
        <v>24</v>
      </c>
      <c r="AD50" s="124">
        <v>1.5</v>
      </c>
      <c r="AE50" s="125"/>
      <c r="AF50" s="91">
        <v>35</v>
      </c>
      <c r="AG50" s="92"/>
      <c r="AH50" s="83">
        <v>1</v>
      </c>
      <c r="AI50" s="84"/>
      <c r="AJ50" s="83">
        <v>1</v>
      </c>
      <c r="AK50" s="84"/>
      <c r="AL50" s="10" t="s">
        <v>42</v>
      </c>
      <c r="AM50" s="11"/>
      <c r="AN50" s="11"/>
      <c r="AO50" s="12"/>
      <c r="AP50" s="52">
        <f>AD50/30</f>
        <v>0.05</v>
      </c>
    </row>
    <row r="51" spans="1:45" ht="19.5" customHeight="1">
      <c r="A51" s="117"/>
      <c r="B51" s="94">
        <v>380</v>
      </c>
      <c r="C51" s="95"/>
      <c r="D51" s="130" t="s">
        <v>78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2"/>
      <c r="Y51" s="139" t="s">
        <v>12</v>
      </c>
      <c r="Z51" s="105" t="s">
        <v>14</v>
      </c>
      <c r="AA51" s="106" t="s">
        <v>17</v>
      </c>
      <c r="AB51" s="107" t="s">
        <v>20</v>
      </c>
      <c r="AC51" s="108" t="s">
        <v>24</v>
      </c>
      <c r="AD51" s="109">
        <v>2</v>
      </c>
      <c r="AE51" s="110"/>
      <c r="AF51" s="91">
        <v>30</v>
      </c>
      <c r="AG51" s="92"/>
      <c r="AH51" s="83">
        <v>1</v>
      </c>
      <c r="AI51" s="84"/>
      <c r="AJ51" s="83">
        <v>1</v>
      </c>
      <c r="AK51" s="84"/>
      <c r="AL51" s="10" t="s">
        <v>42</v>
      </c>
      <c r="AM51" s="11"/>
      <c r="AN51" s="11"/>
      <c r="AO51" s="12"/>
      <c r="AP51" s="52">
        <f>AD51/30</f>
        <v>0.06666666666666667</v>
      </c>
      <c r="AQ51" s="52"/>
      <c r="AS51" s="116"/>
    </row>
    <row r="52" spans="1:45" ht="19.5" customHeight="1" thickBot="1">
      <c r="A52" s="93"/>
      <c r="B52" s="94">
        <v>390</v>
      </c>
      <c r="C52" s="95"/>
      <c r="D52" s="47" t="s">
        <v>79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140" t="s">
        <v>12</v>
      </c>
      <c r="Z52" s="100" t="s">
        <v>14</v>
      </c>
      <c r="AA52" s="101" t="s">
        <v>17</v>
      </c>
      <c r="AB52" s="102" t="s">
        <v>20</v>
      </c>
      <c r="AC52" s="103" t="s">
        <v>24</v>
      </c>
      <c r="AD52" s="7">
        <v>0.35</v>
      </c>
      <c r="AE52" s="9"/>
      <c r="AF52" s="7">
        <v>2</v>
      </c>
      <c r="AG52" s="9"/>
      <c r="AH52" s="7">
        <v>3</v>
      </c>
      <c r="AI52" s="9"/>
      <c r="AJ52" s="7">
        <v>1</v>
      </c>
      <c r="AK52" s="9"/>
      <c r="AL52" s="10" t="s">
        <v>65</v>
      </c>
      <c r="AM52" s="11"/>
      <c r="AN52" s="11"/>
      <c r="AO52" s="12"/>
      <c r="AP52" s="141">
        <f>AD52*3</f>
        <v>1.0499999999999998</v>
      </c>
      <c r="AQ52" s="52"/>
      <c r="AS52" s="116"/>
    </row>
    <row r="53" spans="1:45" ht="19.5" customHeight="1" thickBot="1">
      <c r="A53" s="117" t="s">
        <v>20</v>
      </c>
      <c r="B53" s="83"/>
      <c r="C53" s="84"/>
      <c r="D53" s="118" t="s">
        <v>80</v>
      </c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20"/>
      <c r="Y53" s="88"/>
      <c r="Z53" s="89"/>
      <c r="AA53" s="89"/>
      <c r="AB53" s="89"/>
      <c r="AC53" s="90"/>
      <c r="AD53" s="91"/>
      <c r="AE53" s="92"/>
      <c r="AF53" s="91"/>
      <c r="AG53" s="92"/>
      <c r="AH53" s="83"/>
      <c r="AI53" s="84"/>
      <c r="AJ53" s="83"/>
      <c r="AK53" s="84"/>
      <c r="AL53" s="10"/>
      <c r="AM53" s="11"/>
      <c r="AN53" s="11"/>
      <c r="AO53" s="11"/>
      <c r="AP53" s="121">
        <f>SUM(AP38:AP52)</f>
        <v>9.492</v>
      </c>
      <c r="AQ53" s="52"/>
      <c r="AS53" s="116"/>
    </row>
    <row r="54" spans="1:45" ht="19.5" customHeight="1">
      <c r="A54" s="117"/>
      <c r="B54" s="94">
        <v>400</v>
      </c>
      <c r="C54" s="95"/>
      <c r="D54" s="142" t="s">
        <v>81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0" t="s">
        <v>12</v>
      </c>
      <c r="Z54" s="143" t="s">
        <v>14</v>
      </c>
      <c r="AA54" s="101" t="s">
        <v>17</v>
      </c>
      <c r="AB54" s="102" t="s">
        <v>20</v>
      </c>
      <c r="AC54" s="103" t="s">
        <v>24</v>
      </c>
      <c r="AD54" s="144">
        <v>1.73</v>
      </c>
      <c r="AE54" s="144"/>
      <c r="AF54" s="145">
        <v>3</v>
      </c>
      <c r="AG54" s="145"/>
      <c r="AH54" s="146">
        <v>1</v>
      </c>
      <c r="AI54" s="146"/>
      <c r="AJ54" s="146">
        <v>1</v>
      </c>
      <c r="AK54" s="146"/>
      <c r="AL54" s="147" t="s">
        <v>65</v>
      </c>
      <c r="AM54" s="147"/>
      <c r="AN54" s="147"/>
      <c r="AO54" s="147"/>
      <c r="AP54" s="148">
        <f aca="true" t="shared" si="1" ref="AP54:AP60">AD54</f>
        <v>1.73</v>
      </c>
      <c r="AQ54" s="52"/>
      <c r="AS54" s="116"/>
    </row>
    <row r="55" spans="1:42" ht="19.5" customHeight="1">
      <c r="A55" s="93"/>
      <c r="B55" s="94">
        <v>410</v>
      </c>
      <c r="C55" s="95"/>
      <c r="D55" s="96" t="s">
        <v>109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8"/>
      <c r="Y55" s="140" t="s">
        <v>12</v>
      </c>
      <c r="Z55" s="100" t="s">
        <v>14</v>
      </c>
      <c r="AA55" s="101" t="s">
        <v>17</v>
      </c>
      <c r="AB55" s="102" t="s">
        <v>20</v>
      </c>
      <c r="AC55" s="103" t="s">
        <v>24</v>
      </c>
      <c r="AD55" s="133">
        <v>1.96</v>
      </c>
      <c r="AE55" s="134"/>
      <c r="AF55" s="91">
        <v>4</v>
      </c>
      <c r="AG55" s="92"/>
      <c r="AH55" s="83">
        <v>1</v>
      </c>
      <c r="AI55" s="84"/>
      <c r="AJ55" s="83">
        <v>1</v>
      </c>
      <c r="AK55" s="84"/>
      <c r="AL55" s="10" t="s">
        <v>65</v>
      </c>
      <c r="AM55" s="11"/>
      <c r="AN55" s="11"/>
      <c r="AO55" s="12"/>
      <c r="AP55" s="52">
        <f t="shared" si="1"/>
        <v>1.96</v>
      </c>
    </row>
    <row r="56" spans="1:42" ht="19.5" customHeight="1">
      <c r="A56" s="93"/>
      <c r="B56" s="94">
        <v>420</v>
      </c>
      <c r="C56" s="95"/>
      <c r="D56" s="47" t="s">
        <v>76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149" t="s">
        <v>12</v>
      </c>
      <c r="Z56" s="114" t="s">
        <v>14</v>
      </c>
      <c r="AA56" s="101" t="s">
        <v>17</v>
      </c>
      <c r="AB56" s="102" t="s">
        <v>20</v>
      </c>
      <c r="AC56" s="103" t="s">
        <v>24</v>
      </c>
      <c r="AD56" s="133">
        <v>0.5</v>
      </c>
      <c r="AE56" s="134"/>
      <c r="AF56" s="91">
        <v>3</v>
      </c>
      <c r="AG56" s="92"/>
      <c r="AH56" s="83">
        <v>1</v>
      </c>
      <c r="AI56" s="84"/>
      <c r="AJ56" s="83">
        <v>1</v>
      </c>
      <c r="AK56" s="84"/>
      <c r="AL56" s="10" t="s">
        <v>65</v>
      </c>
      <c r="AM56" s="11"/>
      <c r="AN56" s="11"/>
      <c r="AO56" s="12"/>
      <c r="AP56" s="52">
        <f t="shared" si="1"/>
        <v>0.5</v>
      </c>
    </row>
    <row r="57" spans="1:42" ht="19.5" customHeight="1">
      <c r="A57" s="93"/>
      <c r="B57" s="94">
        <v>430</v>
      </c>
      <c r="C57" s="95"/>
      <c r="D57" s="47" t="s">
        <v>110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9"/>
      <c r="Y57" s="140" t="s">
        <v>12</v>
      </c>
      <c r="Z57" s="100" t="s">
        <v>14</v>
      </c>
      <c r="AA57" s="101" t="s">
        <v>17</v>
      </c>
      <c r="AB57" s="102" t="s">
        <v>20</v>
      </c>
      <c r="AC57" s="103" t="s">
        <v>24</v>
      </c>
      <c r="AD57" s="133">
        <v>2.71</v>
      </c>
      <c r="AE57" s="134"/>
      <c r="AF57" s="91">
        <v>10</v>
      </c>
      <c r="AG57" s="92"/>
      <c r="AH57" s="83">
        <v>1</v>
      </c>
      <c r="AI57" s="84"/>
      <c r="AJ57" s="83">
        <v>1</v>
      </c>
      <c r="AK57" s="84"/>
      <c r="AL57" s="10" t="s">
        <v>65</v>
      </c>
      <c r="AM57" s="11"/>
      <c r="AN57" s="11"/>
      <c r="AO57" s="12"/>
      <c r="AP57" s="52">
        <f t="shared" si="1"/>
        <v>2.71</v>
      </c>
    </row>
    <row r="58" spans="1:42" ht="19.5" customHeight="1">
      <c r="A58" s="93"/>
      <c r="B58" s="94">
        <v>440</v>
      </c>
      <c r="C58" s="95"/>
      <c r="D58" s="47" t="s">
        <v>82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9"/>
      <c r="Y58" s="140" t="s">
        <v>12</v>
      </c>
      <c r="Z58" s="100" t="s">
        <v>14</v>
      </c>
      <c r="AA58" s="101" t="s">
        <v>17</v>
      </c>
      <c r="AB58" s="102" t="s">
        <v>20</v>
      </c>
      <c r="AC58" s="103" t="s">
        <v>24</v>
      </c>
      <c r="AD58" s="133">
        <v>0.75</v>
      </c>
      <c r="AE58" s="134"/>
      <c r="AF58" s="91">
        <v>5</v>
      </c>
      <c r="AG58" s="92"/>
      <c r="AH58" s="83">
        <v>1</v>
      </c>
      <c r="AI58" s="84"/>
      <c r="AJ58" s="83">
        <v>1</v>
      </c>
      <c r="AK58" s="84"/>
      <c r="AL58" s="10" t="s">
        <v>65</v>
      </c>
      <c r="AM58" s="11"/>
      <c r="AN58" s="11"/>
      <c r="AO58" s="12"/>
      <c r="AP58" s="52">
        <f t="shared" si="1"/>
        <v>0.75</v>
      </c>
    </row>
    <row r="59" spans="1:42" ht="19.5" customHeight="1">
      <c r="A59" s="93"/>
      <c r="B59" s="94">
        <v>450</v>
      </c>
      <c r="C59" s="95"/>
      <c r="D59" s="96" t="s">
        <v>111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8"/>
      <c r="Y59" s="104" t="s">
        <v>12</v>
      </c>
      <c r="Z59" s="105" t="s">
        <v>14</v>
      </c>
      <c r="AA59" s="106" t="s">
        <v>17</v>
      </c>
      <c r="AB59" s="107" t="s">
        <v>20</v>
      </c>
      <c r="AC59" s="108" t="s">
        <v>24</v>
      </c>
      <c r="AD59" s="128">
        <v>1</v>
      </c>
      <c r="AE59" s="129"/>
      <c r="AF59" s="91">
        <v>9</v>
      </c>
      <c r="AG59" s="92"/>
      <c r="AH59" s="83">
        <v>1</v>
      </c>
      <c r="AI59" s="84"/>
      <c r="AJ59" s="83">
        <v>1</v>
      </c>
      <c r="AK59" s="84"/>
      <c r="AL59" s="10" t="s">
        <v>65</v>
      </c>
      <c r="AM59" s="11"/>
      <c r="AN59" s="11"/>
      <c r="AO59" s="12"/>
      <c r="AP59" s="52">
        <f t="shared" si="1"/>
        <v>1</v>
      </c>
    </row>
    <row r="60" spans="1:42" ht="19.5" customHeight="1">
      <c r="A60" s="93"/>
      <c r="B60" s="94">
        <v>460</v>
      </c>
      <c r="C60" s="95"/>
      <c r="D60" s="130" t="s">
        <v>83</v>
      </c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2"/>
      <c r="Y60" s="111" t="s">
        <v>12</v>
      </c>
      <c r="Z60" s="112" t="s">
        <v>14</v>
      </c>
      <c r="AA60" s="106" t="s">
        <v>17</v>
      </c>
      <c r="AB60" s="107" t="s">
        <v>20</v>
      </c>
      <c r="AC60" s="108" t="s">
        <v>24</v>
      </c>
      <c r="AD60" s="133">
        <v>0.68</v>
      </c>
      <c r="AE60" s="134"/>
      <c r="AF60" s="91">
        <v>5</v>
      </c>
      <c r="AG60" s="92"/>
      <c r="AH60" s="83">
        <v>1</v>
      </c>
      <c r="AI60" s="84"/>
      <c r="AJ60" s="83">
        <v>2</v>
      </c>
      <c r="AK60" s="84"/>
      <c r="AL60" s="10" t="s">
        <v>65</v>
      </c>
      <c r="AM60" s="11"/>
      <c r="AN60" s="11"/>
      <c r="AO60" s="12"/>
      <c r="AP60" s="52">
        <f t="shared" si="1"/>
        <v>0.68</v>
      </c>
    </row>
    <row r="61" spans="1:42" ht="19.5" customHeight="1">
      <c r="A61" s="93"/>
      <c r="B61" s="94">
        <v>470</v>
      </c>
      <c r="C61" s="95"/>
      <c r="D61" s="96" t="s">
        <v>112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8"/>
      <c r="Y61" s="102"/>
      <c r="Z61" s="100"/>
      <c r="AA61" s="101"/>
      <c r="AB61" s="102"/>
      <c r="AC61" s="103"/>
      <c r="AD61" s="137"/>
      <c r="AE61" s="138"/>
      <c r="AF61" s="91"/>
      <c r="AG61" s="92"/>
      <c r="AH61" s="83"/>
      <c r="AI61" s="84"/>
      <c r="AJ61" s="83"/>
      <c r="AK61" s="84"/>
      <c r="AL61" s="10"/>
      <c r="AM61" s="11"/>
      <c r="AN61" s="11"/>
      <c r="AO61" s="12"/>
      <c r="AP61" s="52"/>
    </row>
    <row r="62" spans="1:43" ht="17.25" customHeight="1">
      <c r="A62" s="93"/>
      <c r="B62" s="94"/>
      <c r="C62" s="95"/>
      <c r="D62" s="96" t="s">
        <v>84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8"/>
      <c r="Y62" s="140" t="s">
        <v>12</v>
      </c>
      <c r="Z62" s="100" t="s">
        <v>14</v>
      </c>
      <c r="AA62" s="101" t="s">
        <v>17</v>
      </c>
      <c r="AB62" s="102" t="s">
        <v>20</v>
      </c>
      <c r="AC62" s="103" t="s">
        <v>24</v>
      </c>
      <c r="AD62" s="133">
        <v>6.2</v>
      </c>
      <c r="AE62" s="134"/>
      <c r="AF62" s="91">
        <v>3</v>
      </c>
      <c r="AG62" s="92"/>
      <c r="AH62" s="83">
        <v>1</v>
      </c>
      <c r="AI62" s="84"/>
      <c r="AJ62" s="83">
        <v>1</v>
      </c>
      <c r="AK62" s="84"/>
      <c r="AL62" s="10" t="s">
        <v>65</v>
      </c>
      <c r="AM62" s="11"/>
      <c r="AN62" s="11"/>
      <c r="AO62" s="12"/>
      <c r="AP62" s="52">
        <f>AD62</f>
        <v>6.2</v>
      </c>
      <c r="AQ62" s="52"/>
    </row>
    <row r="63" spans="1:45" ht="19.5" customHeight="1" thickBot="1">
      <c r="A63" s="123"/>
      <c r="B63" s="150">
        <v>480</v>
      </c>
      <c r="C63" s="150"/>
      <c r="D63" s="130" t="s">
        <v>113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2"/>
      <c r="Y63" s="151" t="s">
        <v>12</v>
      </c>
      <c r="Z63" s="152" t="s">
        <v>14</v>
      </c>
      <c r="AA63" s="153" t="s">
        <v>17</v>
      </c>
      <c r="AB63" s="102" t="s">
        <v>20</v>
      </c>
      <c r="AC63" s="154" t="s">
        <v>24</v>
      </c>
      <c r="AD63" s="133">
        <v>3</v>
      </c>
      <c r="AE63" s="134"/>
      <c r="AF63" s="91">
        <v>20</v>
      </c>
      <c r="AG63" s="92"/>
      <c r="AH63" s="83">
        <v>1</v>
      </c>
      <c r="AI63" s="84"/>
      <c r="AJ63" s="83">
        <v>1</v>
      </c>
      <c r="AK63" s="84"/>
      <c r="AL63" s="10" t="s">
        <v>85</v>
      </c>
      <c r="AM63" s="11"/>
      <c r="AN63" s="11"/>
      <c r="AO63" s="12"/>
      <c r="AP63" s="52">
        <f>AD63/7</f>
        <v>0.42857142857142855</v>
      </c>
      <c r="AQ63" s="52"/>
      <c r="AS63" s="116"/>
    </row>
    <row r="64" spans="1:45" ht="19.5" customHeight="1" thickBot="1">
      <c r="A64" s="82" t="s">
        <v>86</v>
      </c>
      <c r="B64" s="83"/>
      <c r="C64" s="84"/>
      <c r="D64" s="85" t="s">
        <v>87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7"/>
      <c r="Y64" s="104"/>
      <c r="Z64" s="112"/>
      <c r="AA64" s="106"/>
      <c r="AB64" s="107"/>
      <c r="AC64" s="108"/>
      <c r="AD64" s="109"/>
      <c r="AE64" s="110"/>
      <c r="AF64" s="91"/>
      <c r="AG64" s="92"/>
      <c r="AH64" s="83"/>
      <c r="AI64" s="84"/>
      <c r="AJ64" s="83"/>
      <c r="AK64" s="84"/>
      <c r="AL64" s="10"/>
      <c r="AM64" s="11"/>
      <c r="AN64" s="11"/>
      <c r="AO64" s="11"/>
      <c r="AP64" s="121">
        <f>SUM(AP54:AP63)</f>
        <v>15.958571428571426</v>
      </c>
      <c r="AQ64" s="52"/>
      <c r="AS64" s="116"/>
    </row>
    <row r="65" spans="1:42" ht="19.5" customHeight="1">
      <c r="A65" s="123"/>
      <c r="B65" s="94">
        <v>490</v>
      </c>
      <c r="C65" s="95"/>
      <c r="D65" s="130" t="s">
        <v>88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2"/>
      <c r="Y65" s="140" t="s">
        <v>12</v>
      </c>
      <c r="Z65" s="100" t="s">
        <v>14</v>
      </c>
      <c r="AA65" s="101" t="s">
        <v>17</v>
      </c>
      <c r="AB65" s="102" t="s">
        <v>20</v>
      </c>
      <c r="AC65" s="103" t="s">
        <v>24</v>
      </c>
      <c r="AD65" s="133">
        <v>4.1</v>
      </c>
      <c r="AE65" s="134"/>
      <c r="AF65" s="91">
        <v>3</v>
      </c>
      <c r="AG65" s="92"/>
      <c r="AH65" s="83">
        <v>1</v>
      </c>
      <c r="AI65" s="84"/>
      <c r="AJ65" s="83">
        <v>1</v>
      </c>
      <c r="AK65" s="84"/>
      <c r="AL65" s="10" t="s">
        <v>65</v>
      </c>
      <c r="AM65" s="11"/>
      <c r="AN65" s="11"/>
      <c r="AO65" s="12"/>
      <c r="AP65" s="52">
        <f>AD65</f>
        <v>4.1</v>
      </c>
    </row>
    <row r="66" spans="1:42" ht="19.5" customHeight="1">
      <c r="A66" s="123"/>
      <c r="B66" s="94">
        <v>500</v>
      </c>
      <c r="C66" s="95"/>
      <c r="D66" s="130" t="s">
        <v>114</v>
      </c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2"/>
      <c r="Y66" s="140" t="s">
        <v>12</v>
      </c>
      <c r="Z66" s="143" t="s">
        <v>14</v>
      </c>
      <c r="AA66" s="101" t="s">
        <v>17</v>
      </c>
      <c r="AB66" s="102" t="s">
        <v>20</v>
      </c>
      <c r="AC66" s="103" t="s">
        <v>24</v>
      </c>
      <c r="AD66" s="133">
        <v>5.97</v>
      </c>
      <c r="AE66" s="134"/>
      <c r="AF66" s="91">
        <v>5</v>
      </c>
      <c r="AG66" s="92"/>
      <c r="AH66" s="83">
        <v>1</v>
      </c>
      <c r="AI66" s="84"/>
      <c r="AJ66" s="83">
        <v>1</v>
      </c>
      <c r="AK66" s="84"/>
      <c r="AL66" s="10" t="s">
        <v>65</v>
      </c>
      <c r="AM66" s="11"/>
      <c r="AN66" s="11"/>
      <c r="AO66" s="12"/>
      <c r="AP66" s="52">
        <f>AD66</f>
        <v>5.97</v>
      </c>
    </row>
    <row r="67" spans="1:42" ht="19.5" customHeight="1">
      <c r="A67" s="123"/>
      <c r="B67" s="94">
        <v>510</v>
      </c>
      <c r="C67" s="95"/>
      <c r="D67" s="130" t="s">
        <v>89</v>
      </c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2"/>
      <c r="Y67" s="140" t="s">
        <v>12</v>
      </c>
      <c r="Z67" s="100" t="s">
        <v>14</v>
      </c>
      <c r="AA67" s="101" t="s">
        <v>17</v>
      </c>
      <c r="AB67" s="102" t="s">
        <v>20</v>
      </c>
      <c r="AC67" s="103" t="s">
        <v>24</v>
      </c>
      <c r="AD67" s="133">
        <v>2.12</v>
      </c>
      <c r="AE67" s="134"/>
      <c r="AF67" s="91">
        <v>5</v>
      </c>
      <c r="AG67" s="92"/>
      <c r="AH67" s="83">
        <v>1</v>
      </c>
      <c r="AI67" s="84"/>
      <c r="AJ67" s="83">
        <v>1</v>
      </c>
      <c r="AK67" s="84"/>
      <c r="AL67" s="10" t="s">
        <v>65</v>
      </c>
      <c r="AM67" s="11"/>
      <c r="AN67" s="11"/>
      <c r="AO67" s="12"/>
      <c r="AP67" s="52">
        <f>AD67</f>
        <v>2.12</v>
      </c>
    </row>
    <row r="68" spans="1:42" ht="19.5" customHeight="1" thickBot="1">
      <c r="A68" s="123"/>
      <c r="B68" s="94">
        <v>520</v>
      </c>
      <c r="C68" s="95"/>
      <c r="D68" s="130" t="s">
        <v>115</v>
      </c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2"/>
      <c r="Y68" s="140" t="s">
        <v>12</v>
      </c>
      <c r="Z68" s="100" t="s">
        <v>14</v>
      </c>
      <c r="AA68" s="101" t="s">
        <v>17</v>
      </c>
      <c r="AB68" s="102" t="s">
        <v>20</v>
      </c>
      <c r="AC68" s="103" t="s">
        <v>24</v>
      </c>
      <c r="AD68" s="133">
        <v>3.8</v>
      </c>
      <c r="AE68" s="134"/>
      <c r="AF68" s="91">
        <v>4</v>
      </c>
      <c r="AG68" s="92"/>
      <c r="AH68" s="83">
        <v>1</v>
      </c>
      <c r="AI68" s="84"/>
      <c r="AJ68" s="83">
        <v>1</v>
      </c>
      <c r="AK68" s="84"/>
      <c r="AL68" s="10" t="s">
        <v>65</v>
      </c>
      <c r="AM68" s="11"/>
      <c r="AN68" s="11"/>
      <c r="AO68" s="12"/>
      <c r="AP68" s="52">
        <f>AD68</f>
        <v>3.8</v>
      </c>
    </row>
    <row r="69" spans="1:45" ht="19.5" customHeight="1" thickBot="1">
      <c r="A69" s="82" t="s">
        <v>90</v>
      </c>
      <c r="B69" s="83"/>
      <c r="C69" s="84"/>
      <c r="D69" s="118" t="s">
        <v>91</v>
      </c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20"/>
      <c r="Y69" s="104"/>
      <c r="Z69" s="112"/>
      <c r="AA69" s="106"/>
      <c r="AB69" s="107"/>
      <c r="AC69" s="108"/>
      <c r="AD69" s="91"/>
      <c r="AE69" s="92"/>
      <c r="AF69" s="91"/>
      <c r="AG69" s="92"/>
      <c r="AH69" s="83"/>
      <c r="AI69" s="84"/>
      <c r="AJ69" s="83"/>
      <c r="AK69" s="84"/>
      <c r="AL69" s="10"/>
      <c r="AM69" s="11"/>
      <c r="AN69" s="11"/>
      <c r="AO69" s="11"/>
      <c r="AP69" s="121">
        <f>AP65+AP66+AP67+AP68</f>
        <v>15.990000000000002</v>
      </c>
      <c r="AQ69" s="52"/>
      <c r="AS69" s="116"/>
    </row>
    <row r="70" spans="1:42" ht="19.5" customHeight="1">
      <c r="A70" s="123"/>
      <c r="B70" s="83"/>
      <c r="C70" s="84"/>
      <c r="D70" s="118" t="s">
        <v>92</v>
      </c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20"/>
      <c r="Y70" s="113"/>
      <c r="Z70" s="100"/>
      <c r="AA70" s="101"/>
      <c r="AB70" s="102"/>
      <c r="AC70" s="103"/>
      <c r="AD70" s="91"/>
      <c r="AE70" s="92"/>
      <c r="AF70" s="91"/>
      <c r="AG70" s="92"/>
      <c r="AH70" s="83"/>
      <c r="AI70" s="84"/>
      <c r="AJ70" s="83"/>
      <c r="AK70" s="84"/>
      <c r="AL70" s="10"/>
      <c r="AM70" s="11"/>
      <c r="AN70" s="11"/>
      <c r="AO70" s="12"/>
      <c r="AP70" s="52"/>
    </row>
    <row r="71" spans="1:42" ht="19.5" customHeight="1">
      <c r="A71" s="123"/>
      <c r="B71" s="94">
        <v>530</v>
      </c>
      <c r="C71" s="95"/>
      <c r="D71" s="96" t="s">
        <v>116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8"/>
      <c r="Y71" s="151" t="s">
        <v>12</v>
      </c>
      <c r="Z71" s="155" t="s">
        <v>14</v>
      </c>
      <c r="AA71" s="153" t="s">
        <v>17</v>
      </c>
      <c r="AB71" s="102" t="s">
        <v>20</v>
      </c>
      <c r="AC71" s="81" t="s">
        <v>24</v>
      </c>
      <c r="AD71" s="91">
        <v>1.5</v>
      </c>
      <c r="AE71" s="92"/>
      <c r="AF71" s="91">
        <v>30</v>
      </c>
      <c r="AG71" s="92"/>
      <c r="AH71" s="83">
        <v>1</v>
      </c>
      <c r="AI71" s="84"/>
      <c r="AJ71" s="83">
        <v>1</v>
      </c>
      <c r="AK71" s="84"/>
      <c r="AL71" s="10" t="s">
        <v>65</v>
      </c>
      <c r="AM71" s="11"/>
      <c r="AN71" s="11"/>
      <c r="AO71" s="12"/>
      <c r="AP71" s="52">
        <f>AD71/4</f>
        <v>0.375</v>
      </c>
    </row>
    <row r="72" spans="1:42" ht="19.5" customHeight="1">
      <c r="A72" s="123"/>
      <c r="B72" s="94">
        <v>540</v>
      </c>
      <c r="C72" s="95"/>
      <c r="D72" s="96" t="s">
        <v>117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8"/>
      <c r="Y72" s="104" t="s">
        <v>12</v>
      </c>
      <c r="Z72" s="105" t="s">
        <v>14</v>
      </c>
      <c r="AA72" s="106" t="s">
        <v>17</v>
      </c>
      <c r="AB72" s="107" t="s">
        <v>20</v>
      </c>
      <c r="AC72" s="108" t="s">
        <v>24</v>
      </c>
      <c r="AD72" s="91">
        <v>1.5</v>
      </c>
      <c r="AE72" s="92"/>
      <c r="AF72" s="91">
        <v>30</v>
      </c>
      <c r="AG72" s="92"/>
      <c r="AH72" s="83">
        <v>1</v>
      </c>
      <c r="AI72" s="84"/>
      <c r="AJ72" s="83">
        <v>1</v>
      </c>
      <c r="AK72" s="84"/>
      <c r="AL72" s="10" t="s">
        <v>65</v>
      </c>
      <c r="AM72" s="11"/>
      <c r="AN72" s="11"/>
      <c r="AO72" s="12"/>
      <c r="AP72" s="52">
        <f>AD72/4</f>
        <v>0.375</v>
      </c>
    </row>
    <row r="73" spans="1:43" ht="19.5" customHeight="1">
      <c r="A73" s="123"/>
      <c r="B73" s="94">
        <v>550</v>
      </c>
      <c r="C73" s="95"/>
      <c r="D73" s="96" t="s">
        <v>93</v>
      </c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8"/>
      <c r="Y73" s="99" t="s">
        <v>12</v>
      </c>
      <c r="Z73" s="100" t="s">
        <v>14</v>
      </c>
      <c r="AA73" s="101" t="s">
        <v>17</v>
      </c>
      <c r="AB73" s="102" t="s">
        <v>20</v>
      </c>
      <c r="AC73" s="103" t="s">
        <v>24</v>
      </c>
      <c r="AD73" s="91">
        <v>360</v>
      </c>
      <c r="AE73" s="92"/>
      <c r="AF73" s="91">
        <v>6</v>
      </c>
      <c r="AG73" s="92"/>
      <c r="AH73" s="83">
        <v>2</v>
      </c>
      <c r="AI73" s="84"/>
      <c r="AJ73" s="83">
        <v>1</v>
      </c>
      <c r="AK73" s="84"/>
      <c r="AL73" s="10" t="s">
        <v>65</v>
      </c>
      <c r="AM73" s="11"/>
      <c r="AN73" s="11"/>
      <c r="AO73" s="12"/>
      <c r="AP73" s="115" t="s">
        <v>52</v>
      </c>
      <c r="AQ73" s="115"/>
    </row>
    <row r="74" spans="1:45" ht="19.5" customHeight="1">
      <c r="A74" s="123"/>
      <c r="B74" s="94">
        <v>560</v>
      </c>
      <c r="C74" s="95"/>
      <c r="D74" s="96" t="s">
        <v>94</v>
      </c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8"/>
      <c r="Y74" s="99" t="s">
        <v>12</v>
      </c>
      <c r="Z74" s="100" t="s">
        <v>14</v>
      </c>
      <c r="AA74" s="101" t="s">
        <v>17</v>
      </c>
      <c r="AB74" s="102" t="s">
        <v>20</v>
      </c>
      <c r="AC74" s="103" t="s">
        <v>24</v>
      </c>
      <c r="AD74" s="91">
        <v>4.2</v>
      </c>
      <c r="AE74" s="92"/>
      <c r="AF74" s="91">
        <v>5</v>
      </c>
      <c r="AG74" s="92"/>
      <c r="AH74" s="83">
        <v>1</v>
      </c>
      <c r="AI74" s="84"/>
      <c r="AJ74" s="83">
        <v>1</v>
      </c>
      <c r="AK74" s="84"/>
      <c r="AL74" s="10" t="s">
        <v>65</v>
      </c>
      <c r="AM74" s="11"/>
      <c r="AN74" s="11"/>
      <c r="AO74" s="12"/>
      <c r="AP74" s="52">
        <f>AD74/4</f>
        <v>1.05</v>
      </c>
      <c r="AQ74" s="52"/>
      <c r="AS74" s="116"/>
    </row>
    <row r="75" spans="1:45" ht="19.5" customHeight="1" thickBot="1">
      <c r="A75" s="123"/>
      <c r="B75" s="94">
        <v>570</v>
      </c>
      <c r="C75" s="95"/>
      <c r="D75" s="130" t="s">
        <v>118</v>
      </c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2"/>
      <c r="Y75" s="102" t="s">
        <v>12</v>
      </c>
      <c r="Z75" s="114" t="s">
        <v>14</v>
      </c>
      <c r="AA75" s="101" t="s">
        <v>17</v>
      </c>
      <c r="AB75" s="102" t="s">
        <v>20</v>
      </c>
      <c r="AC75" s="103" t="s">
        <v>24</v>
      </c>
      <c r="AD75" s="91">
        <v>1.5</v>
      </c>
      <c r="AE75" s="92"/>
      <c r="AF75" s="91">
        <v>25</v>
      </c>
      <c r="AG75" s="92"/>
      <c r="AH75" s="83">
        <v>1</v>
      </c>
      <c r="AI75" s="84"/>
      <c r="AJ75" s="83">
        <v>1</v>
      </c>
      <c r="AK75" s="84"/>
      <c r="AL75" s="10" t="s">
        <v>65</v>
      </c>
      <c r="AM75" s="11"/>
      <c r="AN75" s="11"/>
      <c r="AO75" s="12"/>
      <c r="AP75" s="52">
        <f>AD75/4</f>
        <v>0.375</v>
      </c>
      <c r="AQ75" s="52"/>
      <c r="AS75" s="116"/>
    </row>
    <row r="76" spans="1:45" ht="19.5" customHeight="1" thickBot="1">
      <c r="A76" s="123"/>
      <c r="B76" s="94"/>
      <c r="C76" s="95"/>
      <c r="D76" s="130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2"/>
      <c r="Y76" s="156"/>
      <c r="Z76" s="143"/>
      <c r="AA76" s="101"/>
      <c r="AB76" s="102"/>
      <c r="AC76" s="103"/>
      <c r="AD76" s="91"/>
      <c r="AE76" s="92"/>
      <c r="AF76" s="91"/>
      <c r="AG76" s="92"/>
      <c r="AH76" s="83"/>
      <c r="AI76" s="84"/>
      <c r="AJ76" s="83"/>
      <c r="AK76" s="84"/>
      <c r="AL76" s="10"/>
      <c r="AM76" s="11"/>
      <c r="AN76" s="11"/>
      <c r="AO76" s="11"/>
      <c r="AP76" s="121">
        <f>SUM(AP71:AP75)</f>
        <v>2.175</v>
      </c>
      <c r="AQ76" s="52"/>
      <c r="AS76" s="116"/>
    </row>
    <row r="77" spans="1:43" ht="19.5" customHeight="1" thickBot="1">
      <c r="A77" s="82" t="s">
        <v>95</v>
      </c>
      <c r="B77" s="94">
        <v>580</v>
      </c>
      <c r="C77" s="95"/>
      <c r="D77" s="118" t="s">
        <v>96</v>
      </c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20"/>
      <c r="Y77" s="140" t="s">
        <v>12</v>
      </c>
      <c r="Z77" s="100" t="s">
        <v>14</v>
      </c>
      <c r="AA77" s="101" t="s">
        <v>17</v>
      </c>
      <c r="AB77" s="102" t="s">
        <v>20</v>
      </c>
      <c r="AC77" s="103" t="s">
        <v>24</v>
      </c>
      <c r="AD77" s="91">
        <v>10</v>
      </c>
      <c r="AE77" s="92"/>
      <c r="AF77" s="91" t="s">
        <v>51</v>
      </c>
      <c r="AG77" s="92"/>
      <c r="AH77" s="83" t="s">
        <v>51</v>
      </c>
      <c r="AI77" s="84"/>
      <c r="AJ77" s="83" t="s">
        <v>51</v>
      </c>
      <c r="AK77" s="84"/>
      <c r="AL77" s="10" t="s">
        <v>42</v>
      </c>
      <c r="AM77" s="11"/>
      <c r="AN77" s="11"/>
      <c r="AO77" s="12"/>
      <c r="AP77" s="157">
        <f>AD77/30</f>
        <v>0.3333333333333333</v>
      </c>
      <c r="AQ77" s="52"/>
    </row>
    <row r="78" spans="1:43" ht="19.5" customHeight="1" thickBot="1">
      <c r="A78" s="123"/>
      <c r="B78" s="83"/>
      <c r="C78" s="84"/>
      <c r="D78" s="96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8"/>
      <c r="Y78" s="104" t="s">
        <v>12</v>
      </c>
      <c r="Z78" s="112" t="s">
        <v>14</v>
      </c>
      <c r="AA78" s="106" t="s">
        <v>17</v>
      </c>
      <c r="AB78" s="107" t="s">
        <v>20</v>
      </c>
      <c r="AC78" s="108" t="s">
        <v>24</v>
      </c>
      <c r="AD78" s="91"/>
      <c r="AE78" s="92"/>
      <c r="AF78" s="91"/>
      <c r="AG78" s="92"/>
      <c r="AH78" s="83"/>
      <c r="AI78" s="84"/>
      <c r="AJ78" s="83"/>
      <c r="AK78" s="84"/>
      <c r="AL78" s="10"/>
      <c r="AM78" s="11"/>
      <c r="AN78" s="11"/>
      <c r="AO78" s="11"/>
      <c r="AP78" s="121">
        <f>AP77</f>
        <v>0.3333333333333333</v>
      </c>
      <c r="AQ78" s="52"/>
    </row>
    <row r="79" spans="1:42" ht="19.5" customHeight="1">
      <c r="A79" s="123"/>
      <c r="B79" s="83"/>
      <c r="C79" s="84"/>
      <c r="D79" s="96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8"/>
      <c r="Y79" s="88"/>
      <c r="Z79" s="89"/>
      <c r="AA79" s="89"/>
      <c r="AB79" s="89"/>
      <c r="AC79" s="90"/>
      <c r="AD79" s="91"/>
      <c r="AE79" s="92"/>
      <c r="AF79" s="91"/>
      <c r="AG79" s="92"/>
      <c r="AH79" s="83"/>
      <c r="AI79" s="84"/>
      <c r="AJ79" s="83"/>
      <c r="AK79" s="84"/>
      <c r="AL79" s="10"/>
      <c r="AM79" s="11"/>
      <c r="AN79" s="11"/>
      <c r="AO79" s="12"/>
      <c r="AP79" s="52"/>
    </row>
    <row r="80" spans="1:43" ht="19.5" customHeight="1" thickBot="1">
      <c r="A80" s="123"/>
      <c r="B80" s="83"/>
      <c r="C80" s="84"/>
      <c r="D80" s="96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8"/>
      <c r="Y80" s="151"/>
      <c r="Z80" s="152"/>
      <c r="AA80" s="153"/>
      <c r="AB80" s="102"/>
      <c r="AC80" s="81"/>
      <c r="AD80" s="91"/>
      <c r="AE80" s="92"/>
      <c r="AF80" s="91"/>
      <c r="AG80" s="92"/>
      <c r="AH80" s="83"/>
      <c r="AI80" s="84"/>
      <c r="AJ80" s="83"/>
      <c r="AK80" s="84"/>
      <c r="AL80" s="10"/>
      <c r="AM80" s="11"/>
      <c r="AN80" s="11"/>
      <c r="AO80" s="12"/>
      <c r="AP80" s="52"/>
      <c r="AQ80" s="126"/>
    </row>
    <row r="81" spans="42:43" ht="12.75">
      <c r="AP81" s="158">
        <f>AP31+AP37+AP53+AP64+AP69+AP76+AP78</f>
        <v>46.64223809523809</v>
      </c>
      <c r="AQ81" s="126"/>
    </row>
    <row r="82" spans="30:43" ht="13.5" thickBot="1">
      <c r="AD82" s="88" t="s">
        <v>97</v>
      </c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159"/>
      <c r="AQ82" s="52"/>
    </row>
    <row r="83" ht="12.75">
      <c r="AQ83" s="52"/>
    </row>
    <row r="84" ht="12.75">
      <c r="AQ84" s="122"/>
    </row>
    <row r="85" spans="15:43" ht="12.75">
      <c r="O85" s="160"/>
      <c r="P85" s="160"/>
      <c r="Q85" s="160"/>
      <c r="R85" s="161"/>
      <c r="S85" s="161"/>
      <c r="T85" s="161"/>
      <c r="U85" s="161"/>
      <c r="V85" s="161"/>
      <c r="W85" s="161"/>
      <c r="X85" s="161"/>
      <c r="Y85" s="162" t="s">
        <v>12</v>
      </c>
      <c r="Z85" s="163">
        <f>AF38+AF40+AF42+AF43+AF44+AF45+AF47+AF48+AF50+AF52+AF54+AF55+AF57+AF58+AF60+AF62+AF65+AF66+AF67+AF68+AF73+AF74</f>
        <v>127</v>
      </c>
      <c r="AA85" s="164"/>
      <c r="AB85" s="165"/>
      <c r="AC85" s="166" t="s">
        <v>98</v>
      </c>
      <c r="AD85" s="161"/>
      <c r="AE85" s="107"/>
      <c r="AF85" s="167"/>
      <c r="AG85" s="161"/>
      <c r="AH85" s="160"/>
      <c r="AI85" s="160"/>
      <c r="AQ85" s="168"/>
    </row>
    <row r="86" spans="15:35" ht="12.75">
      <c r="O86" s="160"/>
      <c r="P86" s="160"/>
      <c r="Q86" s="160"/>
      <c r="R86" s="161"/>
      <c r="S86" s="161"/>
      <c r="T86" s="161"/>
      <c r="U86" s="161"/>
      <c r="V86" s="161"/>
      <c r="W86" s="161"/>
      <c r="X86" s="161"/>
      <c r="Y86" s="169" t="s">
        <v>14</v>
      </c>
      <c r="Z86" s="163">
        <f>AF13+AF15+AF18+AF20+AF22+AF25+AF27+AF30+AF39+AF46+AF49+AF51+AF56+AF59+AF71+AF72+AF75</f>
        <v>249</v>
      </c>
      <c r="AA86" s="164"/>
      <c r="AB86" s="165"/>
      <c r="AC86" s="166" t="s">
        <v>98</v>
      </c>
      <c r="AD86" s="161"/>
      <c r="AE86" s="112"/>
      <c r="AF86" s="167"/>
      <c r="AG86" s="161"/>
      <c r="AH86" s="160"/>
      <c r="AI86" s="160"/>
    </row>
    <row r="87" spans="15:35" ht="12.75">
      <c r="O87" s="160"/>
      <c r="P87" s="160"/>
      <c r="Q87" s="160"/>
      <c r="R87" s="161"/>
      <c r="S87" s="161"/>
      <c r="T87" s="161"/>
      <c r="U87" s="161"/>
      <c r="V87" s="161"/>
      <c r="W87" s="161"/>
      <c r="X87" s="161"/>
      <c r="Y87" s="170" t="s">
        <v>17</v>
      </c>
      <c r="Z87" s="163">
        <f>AF41</f>
        <v>20</v>
      </c>
      <c r="AA87" s="164"/>
      <c r="AB87" s="165"/>
      <c r="AC87" s="166" t="s">
        <v>98</v>
      </c>
      <c r="AD87" s="161"/>
      <c r="AE87" s="112"/>
      <c r="AF87" s="167"/>
      <c r="AG87" s="167"/>
      <c r="AH87" s="160"/>
      <c r="AI87" s="160"/>
    </row>
    <row r="88" spans="15:35" ht="12.75">
      <c r="O88" s="160"/>
      <c r="P88" s="160"/>
      <c r="Q88" s="160"/>
      <c r="R88" s="161"/>
      <c r="S88" s="161"/>
      <c r="T88" s="161"/>
      <c r="U88" s="161"/>
      <c r="V88" s="161"/>
      <c r="W88" s="161"/>
      <c r="X88" s="161"/>
      <c r="Y88" s="171" t="s">
        <v>24</v>
      </c>
      <c r="Z88" s="163">
        <f>AF63</f>
        <v>20</v>
      </c>
      <c r="AA88" s="164"/>
      <c r="AB88" s="165"/>
      <c r="AC88" s="166" t="s">
        <v>98</v>
      </c>
      <c r="AD88" s="161"/>
      <c r="AE88" s="161"/>
      <c r="AF88" s="167"/>
      <c r="AG88" s="161"/>
      <c r="AH88" s="160"/>
      <c r="AI88" s="160"/>
    </row>
    <row r="89" spans="15:35" ht="12.75"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72">
        <f>SUM(Z85:Z88)</f>
        <v>416</v>
      </c>
      <c r="AA89" s="173"/>
      <c r="AB89" s="174"/>
      <c r="AC89" s="175" t="s">
        <v>98</v>
      </c>
      <c r="AD89" s="160"/>
      <c r="AE89" s="160"/>
      <c r="AF89" s="160"/>
      <c r="AG89" s="160"/>
      <c r="AH89" s="160"/>
      <c r="AI89" s="160"/>
    </row>
  </sheetData>
  <sheetProtection/>
  <mergeCells count="567">
    <mergeCell ref="AL57:AO57"/>
    <mergeCell ref="AL60:AO60"/>
    <mergeCell ref="AD60:AE60"/>
    <mergeCell ref="AF60:AG60"/>
    <mergeCell ref="AH60:AI60"/>
    <mergeCell ref="AJ60:AK60"/>
    <mergeCell ref="AF59:AG59"/>
    <mergeCell ref="AH57:AI57"/>
    <mergeCell ref="AJ57:AK57"/>
    <mergeCell ref="AH58:AI58"/>
    <mergeCell ref="AJ1:AO1"/>
    <mergeCell ref="Z86:AB86"/>
    <mergeCell ref="Z87:AB87"/>
    <mergeCell ref="Z88:AB88"/>
    <mergeCell ref="AD77:AE77"/>
    <mergeCell ref="AL67:AO67"/>
    <mergeCell ref="AH74:AI74"/>
    <mergeCell ref="AJ74:AK74"/>
    <mergeCell ref="AL74:AO74"/>
    <mergeCell ref="AF57:AG57"/>
    <mergeCell ref="AL72:AO72"/>
    <mergeCell ref="Z89:AB89"/>
    <mergeCell ref="B75:C75"/>
    <mergeCell ref="AD75:AE75"/>
    <mergeCell ref="AF75:AG75"/>
    <mergeCell ref="Z85:AB85"/>
    <mergeCell ref="B80:C80"/>
    <mergeCell ref="D80:X80"/>
    <mergeCell ref="AF79:AG79"/>
    <mergeCell ref="B77:C77"/>
    <mergeCell ref="B65:C65"/>
    <mergeCell ref="B66:C66"/>
    <mergeCell ref="B63:C63"/>
    <mergeCell ref="AF65:AG65"/>
    <mergeCell ref="AF63:AG63"/>
    <mergeCell ref="D66:X66"/>
    <mergeCell ref="AF66:AG66"/>
    <mergeCell ref="AD66:AE66"/>
    <mergeCell ref="B64:C64"/>
    <mergeCell ref="AF64:AG64"/>
    <mergeCell ref="AH63:AI63"/>
    <mergeCell ref="AJ63:AK63"/>
    <mergeCell ref="B54:C54"/>
    <mergeCell ref="B57:C57"/>
    <mergeCell ref="B56:C56"/>
    <mergeCell ref="B62:C62"/>
    <mergeCell ref="B61:C61"/>
    <mergeCell ref="B58:C58"/>
    <mergeCell ref="B60:C60"/>
    <mergeCell ref="B55:C55"/>
    <mergeCell ref="AL61:AO61"/>
    <mergeCell ref="D57:X57"/>
    <mergeCell ref="AD57:AE57"/>
    <mergeCell ref="D65:X65"/>
    <mergeCell ref="AD65:AE65"/>
    <mergeCell ref="D63:X63"/>
    <mergeCell ref="AD63:AE63"/>
    <mergeCell ref="AD59:AE59"/>
    <mergeCell ref="D64:X64"/>
    <mergeCell ref="AD64:AE64"/>
    <mergeCell ref="AL65:AO65"/>
    <mergeCell ref="AJ58:AK58"/>
    <mergeCell ref="AL58:AO58"/>
    <mergeCell ref="AD58:AE58"/>
    <mergeCell ref="AL63:AO63"/>
    <mergeCell ref="AL62:AO62"/>
    <mergeCell ref="AH59:AI59"/>
    <mergeCell ref="AJ59:AK59"/>
    <mergeCell ref="AL59:AO59"/>
    <mergeCell ref="AJ61:AK61"/>
    <mergeCell ref="AL80:AO80"/>
    <mergeCell ref="AP81:AP82"/>
    <mergeCell ref="AD82:AO82"/>
    <mergeCell ref="AD80:AE80"/>
    <mergeCell ref="AF80:AG80"/>
    <mergeCell ref="B78:C78"/>
    <mergeCell ref="D78:X78"/>
    <mergeCell ref="AJ62:AK62"/>
    <mergeCell ref="AH80:AI80"/>
    <mergeCell ref="AJ80:AK80"/>
    <mergeCell ref="AH79:AI79"/>
    <mergeCell ref="AJ79:AK79"/>
    <mergeCell ref="AH62:AI62"/>
    <mergeCell ref="AJ72:AK72"/>
    <mergeCell ref="AD78:AE78"/>
    <mergeCell ref="AL78:AO78"/>
    <mergeCell ref="AF77:AG77"/>
    <mergeCell ref="AL79:AO79"/>
    <mergeCell ref="B79:C79"/>
    <mergeCell ref="D79:X79"/>
    <mergeCell ref="Y79:AC79"/>
    <mergeCell ref="AD79:AE79"/>
    <mergeCell ref="AH77:AI77"/>
    <mergeCell ref="AJ77:AK77"/>
    <mergeCell ref="AL77:AO77"/>
    <mergeCell ref="AF78:AG78"/>
    <mergeCell ref="AH78:AI78"/>
    <mergeCell ref="AJ78:AK78"/>
    <mergeCell ref="D77:X77"/>
    <mergeCell ref="AL76:AO76"/>
    <mergeCell ref="AH76:AI76"/>
    <mergeCell ref="AJ76:AK76"/>
    <mergeCell ref="B76:C76"/>
    <mergeCell ref="D76:X76"/>
    <mergeCell ref="AD76:AE76"/>
    <mergeCell ref="AF76:AG76"/>
    <mergeCell ref="AL75:AO75"/>
    <mergeCell ref="B74:C74"/>
    <mergeCell ref="D74:X74"/>
    <mergeCell ref="AD74:AE74"/>
    <mergeCell ref="AF74:AG74"/>
    <mergeCell ref="AH75:AI75"/>
    <mergeCell ref="AJ75:AK75"/>
    <mergeCell ref="D75:X75"/>
    <mergeCell ref="AH73:AI73"/>
    <mergeCell ref="AJ73:AK73"/>
    <mergeCell ref="AL73:AO73"/>
    <mergeCell ref="B72:C72"/>
    <mergeCell ref="B73:C73"/>
    <mergeCell ref="D73:X73"/>
    <mergeCell ref="AD73:AE73"/>
    <mergeCell ref="AF73:AG73"/>
    <mergeCell ref="AH72:AI72"/>
    <mergeCell ref="D72:X72"/>
    <mergeCell ref="AD72:AE72"/>
    <mergeCell ref="AF72:AG72"/>
    <mergeCell ref="AH70:AI70"/>
    <mergeCell ref="AJ70:AK70"/>
    <mergeCell ref="AD71:AE71"/>
    <mergeCell ref="AF71:AG71"/>
    <mergeCell ref="AH71:AI71"/>
    <mergeCell ref="AJ71:AK71"/>
    <mergeCell ref="AL71:AO71"/>
    <mergeCell ref="B70:C70"/>
    <mergeCell ref="D70:X70"/>
    <mergeCell ref="AD70:AE70"/>
    <mergeCell ref="AF70:AG70"/>
    <mergeCell ref="AL70:AO70"/>
    <mergeCell ref="B71:C71"/>
    <mergeCell ref="D71:X71"/>
    <mergeCell ref="B69:C69"/>
    <mergeCell ref="D69:X69"/>
    <mergeCell ref="AD69:AE69"/>
    <mergeCell ref="AF69:AG69"/>
    <mergeCell ref="AH64:AI64"/>
    <mergeCell ref="AJ64:AK64"/>
    <mergeCell ref="AL64:AO64"/>
    <mergeCell ref="AH67:AI67"/>
    <mergeCell ref="AJ67:AK67"/>
    <mergeCell ref="AL66:AO66"/>
    <mergeCell ref="AJ66:AK66"/>
    <mergeCell ref="AH66:AI66"/>
    <mergeCell ref="AH65:AI65"/>
    <mergeCell ref="AJ65:AK65"/>
    <mergeCell ref="AL69:AO69"/>
    <mergeCell ref="AJ68:AK68"/>
    <mergeCell ref="AL68:AO68"/>
    <mergeCell ref="AH68:AI68"/>
    <mergeCell ref="AH69:AI69"/>
    <mergeCell ref="AJ69:AK69"/>
    <mergeCell ref="B59:C59"/>
    <mergeCell ref="D62:X62"/>
    <mergeCell ref="AD62:AE62"/>
    <mergeCell ref="AF62:AG62"/>
    <mergeCell ref="B68:C68"/>
    <mergeCell ref="D68:X68"/>
    <mergeCell ref="AD68:AE68"/>
    <mergeCell ref="AF68:AG68"/>
    <mergeCell ref="AL55:AO55"/>
    <mergeCell ref="AF56:AG56"/>
    <mergeCell ref="D55:X55"/>
    <mergeCell ref="AD55:AE55"/>
    <mergeCell ref="AF55:AG55"/>
    <mergeCell ref="AL56:AO56"/>
    <mergeCell ref="AH56:AI56"/>
    <mergeCell ref="AJ56:AK56"/>
    <mergeCell ref="D56:X56"/>
    <mergeCell ref="AD56:AE56"/>
    <mergeCell ref="AH61:AI61"/>
    <mergeCell ref="D60:X60"/>
    <mergeCell ref="AH55:AI55"/>
    <mergeCell ref="AJ55:AK55"/>
    <mergeCell ref="D59:X59"/>
    <mergeCell ref="D61:X61"/>
    <mergeCell ref="AD61:AE61"/>
    <mergeCell ref="AF61:AG61"/>
    <mergeCell ref="D58:X58"/>
    <mergeCell ref="AF58:AG58"/>
    <mergeCell ref="AH52:AI52"/>
    <mergeCell ref="AJ52:AK52"/>
    <mergeCell ref="AL52:AO52"/>
    <mergeCell ref="AJ53:AK53"/>
    <mergeCell ref="AF53:AG53"/>
    <mergeCell ref="AH53:AI53"/>
    <mergeCell ref="AL53:AO53"/>
    <mergeCell ref="D54:X54"/>
    <mergeCell ref="AD54:AE54"/>
    <mergeCell ref="AF54:AG54"/>
    <mergeCell ref="AH54:AI54"/>
    <mergeCell ref="AJ54:AK54"/>
    <mergeCell ref="AL54:AO54"/>
    <mergeCell ref="B53:C53"/>
    <mergeCell ref="D53:X53"/>
    <mergeCell ref="Y53:AC53"/>
    <mergeCell ref="AD53:AE53"/>
    <mergeCell ref="AH50:AI50"/>
    <mergeCell ref="AJ50:AK50"/>
    <mergeCell ref="AD50:AE50"/>
    <mergeCell ref="AF50:AG50"/>
    <mergeCell ref="B52:C52"/>
    <mergeCell ref="D52:X52"/>
    <mergeCell ref="AD52:AE52"/>
    <mergeCell ref="AF52:AG52"/>
    <mergeCell ref="AL50:AO50"/>
    <mergeCell ref="B51:C51"/>
    <mergeCell ref="D51:X51"/>
    <mergeCell ref="AD51:AE51"/>
    <mergeCell ref="AF51:AG51"/>
    <mergeCell ref="AH51:AI51"/>
    <mergeCell ref="AJ51:AK51"/>
    <mergeCell ref="AL51:AO51"/>
    <mergeCell ref="B50:C50"/>
    <mergeCell ref="D50:X50"/>
    <mergeCell ref="AH48:AI48"/>
    <mergeCell ref="AJ48:AK48"/>
    <mergeCell ref="AL48:AO48"/>
    <mergeCell ref="B49:C49"/>
    <mergeCell ref="D49:X49"/>
    <mergeCell ref="AD49:AE49"/>
    <mergeCell ref="AF49:AG49"/>
    <mergeCell ref="AH49:AI49"/>
    <mergeCell ref="AJ49:AK49"/>
    <mergeCell ref="AL49:AO49"/>
    <mergeCell ref="AH46:AI46"/>
    <mergeCell ref="AJ46:AK46"/>
    <mergeCell ref="AD46:AE46"/>
    <mergeCell ref="AF46:AG46"/>
    <mergeCell ref="B48:C48"/>
    <mergeCell ref="D48:X48"/>
    <mergeCell ref="AD48:AE48"/>
    <mergeCell ref="AF48:AG48"/>
    <mergeCell ref="AL46:AO46"/>
    <mergeCell ref="B47:C47"/>
    <mergeCell ref="D47:X47"/>
    <mergeCell ref="AD47:AE47"/>
    <mergeCell ref="AF47:AG47"/>
    <mergeCell ref="AH47:AI47"/>
    <mergeCell ref="AJ47:AK47"/>
    <mergeCell ref="AL47:AO47"/>
    <mergeCell ref="B46:C46"/>
    <mergeCell ref="D46:X46"/>
    <mergeCell ref="AL44:AO44"/>
    <mergeCell ref="B45:C45"/>
    <mergeCell ref="D45:X45"/>
    <mergeCell ref="AD45:AE45"/>
    <mergeCell ref="AF45:AG45"/>
    <mergeCell ref="AH45:AI45"/>
    <mergeCell ref="AJ45:AK45"/>
    <mergeCell ref="AL45:AO45"/>
    <mergeCell ref="B44:C44"/>
    <mergeCell ref="D44:X44"/>
    <mergeCell ref="AD40:AE40"/>
    <mergeCell ref="AF40:AG40"/>
    <mergeCell ref="AH44:AI44"/>
    <mergeCell ref="AJ44:AK44"/>
    <mergeCell ref="AD44:AE44"/>
    <mergeCell ref="AF44:AG44"/>
    <mergeCell ref="AH40:AI40"/>
    <mergeCell ref="AJ40:AK40"/>
    <mergeCell ref="AJ42:AK42"/>
    <mergeCell ref="AH39:AI39"/>
    <mergeCell ref="AJ39:AK39"/>
    <mergeCell ref="AD39:AE39"/>
    <mergeCell ref="AF39:AG39"/>
    <mergeCell ref="AL39:AO39"/>
    <mergeCell ref="B43:C43"/>
    <mergeCell ref="D43:X43"/>
    <mergeCell ref="AD43:AE43"/>
    <mergeCell ref="AF43:AG43"/>
    <mergeCell ref="AH43:AI43"/>
    <mergeCell ref="AJ43:AK43"/>
    <mergeCell ref="AL43:AO43"/>
    <mergeCell ref="B39:C39"/>
    <mergeCell ref="D39:X39"/>
    <mergeCell ref="AH37:AI37"/>
    <mergeCell ref="AJ37:AK37"/>
    <mergeCell ref="AL37:AO37"/>
    <mergeCell ref="B38:C38"/>
    <mergeCell ref="D38:X38"/>
    <mergeCell ref="AD38:AE38"/>
    <mergeCell ref="AF38:AG38"/>
    <mergeCell ref="AH38:AI38"/>
    <mergeCell ref="AJ38:AK38"/>
    <mergeCell ref="AL38:AO38"/>
    <mergeCell ref="AH35:AI35"/>
    <mergeCell ref="AJ35:AK35"/>
    <mergeCell ref="AD35:AE35"/>
    <mergeCell ref="AF35:AG35"/>
    <mergeCell ref="B37:C37"/>
    <mergeCell ref="D37:X37"/>
    <mergeCell ref="AD37:AE37"/>
    <mergeCell ref="AF37:AG37"/>
    <mergeCell ref="AL35:AO35"/>
    <mergeCell ref="B36:C36"/>
    <mergeCell ref="D36:X36"/>
    <mergeCell ref="AD36:AE36"/>
    <mergeCell ref="AF36:AG36"/>
    <mergeCell ref="AH36:AI36"/>
    <mergeCell ref="AJ36:AK36"/>
    <mergeCell ref="AL36:AO36"/>
    <mergeCell ref="B35:C35"/>
    <mergeCell ref="D35:X35"/>
    <mergeCell ref="AH33:AI33"/>
    <mergeCell ref="AJ33:AK33"/>
    <mergeCell ref="AL33:AO33"/>
    <mergeCell ref="B34:C34"/>
    <mergeCell ref="D34:X34"/>
    <mergeCell ref="AD34:AE34"/>
    <mergeCell ref="AF34:AG34"/>
    <mergeCell ref="AH34:AI34"/>
    <mergeCell ref="AJ34:AK34"/>
    <mergeCell ref="AL34:AO34"/>
    <mergeCell ref="AH31:AI31"/>
    <mergeCell ref="AJ31:AK31"/>
    <mergeCell ref="AD31:AE31"/>
    <mergeCell ref="AF31:AG31"/>
    <mergeCell ref="B33:C33"/>
    <mergeCell ref="D33:X33"/>
    <mergeCell ref="AD33:AE33"/>
    <mergeCell ref="AF33:AG33"/>
    <mergeCell ref="AL31:AO31"/>
    <mergeCell ref="B32:C32"/>
    <mergeCell ref="D32:X32"/>
    <mergeCell ref="AD32:AE32"/>
    <mergeCell ref="AF32:AG32"/>
    <mergeCell ref="AH32:AI32"/>
    <mergeCell ref="AJ32:AK32"/>
    <mergeCell ref="AL32:AO32"/>
    <mergeCell ref="B31:C31"/>
    <mergeCell ref="D31:X31"/>
    <mergeCell ref="AH29:AI29"/>
    <mergeCell ref="AJ29:AK29"/>
    <mergeCell ref="AL29:AO29"/>
    <mergeCell ref="B30:C30"/>
    <mergeCell ref="D30:X30"/>
    <mergeCell ref="AD30:AE30"/>
    <mergeCell ref="AF30:AG30"/>
    <mergeCell ref="AH30:AI30"/>
    <mergeCell ref="AJ30:AK30"/>
    <mergeCell ref="AL30:AO30"/>
    <mergeCell ref="AH27:AI27"/>
    <mergeCell ref="AJ27:AK27"/>
    <mergeCell ref="AD27:AE27"/>
    <mergeCell ref="AF27:AG27"/>
    <mergeCell ref="B29:C29"/>
    <mergeCell ref="D29:X29"/>
    <mergeCell ref="AD29:AE29"/>
    <mergeCell ref="AF29:AG29"/>
    <mergeCell ref="AL27:AO27"/>
    <mergeCell ref="B28:C28"/>
    <mergeCell ref="D28:X28"/>
    <mergeCell ref="AD28:AE28"/>
    <mergeCell ref="AF28:AG28"/>
    <mergeCell ref="AH28:AI28"/>
    <mergeCell ref="AJ28:AK28"/>
    <mergeCell ref="AL28:AO28"/>
    <mergeCell ref="B27:C27"/>
    <mergeCell ref="D27:X27"/>
    <mergeCell ref="AH25:AI25"/>
    <mergeCell ref="AJ25:AK25"/>
    <mergeCell ref="AL25:AO25"/>
    <mergeCell ref="B26:C26"/>
    <mergeCell ref="D26:X26"/>
    <mergeCell ref="AD26:AE26"/>
    <mergeCell ref="AF26:AG26"/>
    <mergeCell ref="AH26:AI26"/>
    <mergeCell ref="AJ26:AK26"/>
    <mergeCell ref="AL26:AO26"/>
    <mergeCell ref="AH23:AI23"/>
    <mergeCell ref="AJ23:AK23"/>
    <mergeCell ref="AD23:AE23"/>
    <mergeCell ref="AF23:AG23"/>
    <mergeCell ref="B25:C25"/>
    <mergeCell ref="D25:X25"/>
    <mergeCell ref="AD25:AE25"/>
    <mergeCell ref="AF25:AG25"/>
    <mergeCell ref="AL23:AO23"/>
    <mergeCell ref="B24:C24"/>
    <mergeCell ref="D24:X24"/>
    <mergeCell ref="AD24:AE24"/>
    <mergeCell ref="AF24:AG24"/>
    <mergeCell ref="AH24:AI24"/>
    <mergeCell ref="AJ24:AK24"/>
    <mergeCell ref="AL24:AO24"/>
    <mergeCell ref="B23:C23"/>
    <mergeCell ref="D23:X23"/>
    <mergeCell ref="AH21:AI21"/>
    <mergeCell ref="AJ21:AK21"/>
    <mergeCell ref="AL21:AO21"/>
    <mergeCell ref="B22:C22"/>
    <mergeCell ref="D22:X22"/>
    <mergeCell ref="AD22:AE22"/>
    <mergeCell ref="AF22:AG22"/>
    <mergeCell ref="AH22:AI22"/>
    <mergeCell ref="AJ22:AK22"/>
    <mergeCell ref="AL22:AO22"/>
    <mergeCell ref="AH19:AI19"/>
    <mergeCell ref="AJ19:AK19"/>
    <mergeCell ref="AD19:AE19"/>
    <mergeCell ref="AF19:AG19"/>
    <mergeCell ref="B21:C21"/>
    <mergeCell ref="D21:X21"/>
    <mergeCell ref="AD21:AE21"/>
    <mergeCell ref="AF21:AG21"/>
    <mergeCell ref="AL19:AO19"/>
    <mergeCell ref="B20:C20"/>
    <mergeCell ref="D20:X20"/>
    <mergeCell ref="AD20:AE20"/>
    <mergeCell ref="AF20:AG20"/>
    <mergeCell ref="AH20:AI20"/>
    <mergeCell ref="AJ20:AK20"/>
    <mergeCell ref="AL20:AO20"/>
    <mergeCell ref="B19:C19"/>
    <mergeCell ref="D19:X19"/>
    <mergeCell ref="AH17:AI17"/>
    <mergeCell ref="AJ17:AK17"/>
    <mergeCell ref="AL17:AO17"/>
    <mergeCell ref="B18:C18"/>
    <mergeCell ref="D18:X18"/>
    <mergeCell ref="AD18:AE18"/>
    <mergeCell ref="AF18:AG18"/>
    <mergeCell ref="AH18:AI18"/>
    <mergeCell ref="AJ18:AK18"/>
    <mergeCell ref="AL18:AO18"/>
    <mergeCell ref="B17:C17"/>
    <mergeCell ref="D17:X17"/>
    <mergeCell ref="AD17:AE17"/>
    <mergeCell ref="AF17:AG17"/>
    <mergeCell ref="AJ16:AK16"/>
    <mergeCell ref="AL16:AO16"/>
    <mergeCell ref="B15:C15"/>
    <mergeCell ref="D15:X15"/>
    <mergeCell ref="AH15:AI15"/>
    <mergeCell ref="AJ15:AK15"/>
    <mergeCell ref="AD15:AE15"/>
    <mergeCell ref="AF15:AG15"/>
    <mergeCell ref="B16:C16"/>
    <mergeCell ref="D16:X16"/>
    <mergeCell ref="AD16:AE16"/>
    <mergeCell ref="AF16:AG16"/>
    <mergeCell ref="AH14:AI14"/>
    <mergeCell ref="AH16:AI16"/>
    <mergeCell ref="AL15:AO15"/>
    <mergeCell ref="B14:C14"/>
    <mergeCell ref="D14:X14"/>
    <mergeCell ref="AD14:AE14"/>
    <mergeCell ref="AF14:AG14"/>
    <mergeCell ref="AF11:AG11"/>
    <mergeCell ref="AL11:AO11"/>
    <mergeCell ref="AH12:AI12"/>
    <mergeCell ref="AJ14:AK14"/>
    <mergeCell ref="AL14:AO14"/>
    <mergeCell ref="AH13:AI13"/>
    <mergeCell ref="AJ13:AK13"/>
    <mergeCell ref="AL13:AO13"/>
    <mergeCell ref="AH11:AI11"/>
    <mergeCell ref="AJ11:AK11"/>
    <mergeCell ref="B13:C13"/>
    <mergeCell ref="D13:X13"/>
    <mergeCell ref="AD13:AE13"/>
    <mergeCell ref="AF13:AG13"/>
    <mergeCell ref="AJ12:AK12"/>
    <mergeCell ref="AL12:AO12"/>
    <mergeCell ref="B11:C11"/>
    <mergeCell ref="D11:X11"/>
    <mergeCell ref="B12:C12"/>
    <mergeCell ref="D12:X12"/>
    <mergeCell ref="AD12:AE12"/>
    <mergeCell ref="AF12:AG12"/>
    <mergeCell ref="Y11:AC11"/>
    <mergeCell ref="AD11:AE11"/>
    <mergeCell ref="AL9:AO10"/>
    <mergeCell ref="Y10:AC10"/>
    <mergeCell ref="AF10:AG10"/>
    <mergeCell ref="AH10:AI10"/>
    <mergeCell ref="AJ10:AK10"/>
    <mergeCell ref="A8:F8"/>
    <mergeCell ref="H8:I8"/>
    <mergeCell ref="AH9:AI9"/>
    <mergeCell ref="AJ9:AK9"/>
    <mergeCell ref="J8:M8"/>
    <mergeCell ref="N8:O8"/>
    <mergeCell ref="V7:Y7"/>
    <mergeCell ref="Z7:AO7"/>
    <mergeCell ref="B9:C10"/>
    <mergeCell ref="D9:X10"/>
    <mergeCell ref="Y9:AC9"/>
    <mergeCell ref="AF9:AG9"/>
    <mergeCell ref="P8:S8"/>
    <mergeCell ref="T8:U8"/>
    <mergeCell ref="V8:Y8"/>
    <mergeCell ref="Z8:AO8"/>
    <mergeCell ref="P7:S7"/>
    <mergeCell ref="T7:U7"/>
    <mergeCell ref="A7:F7"/>
    <mergeCell ref="H7:I7"/>
    <mergeCell ref="J7:M7"/>
    <mergeCell ref="N7:O7"/>
    <mergeCell ref="V6:Y6"/>
    <mergeCell ref="Z6:AO6"/>
    <mergeCell ref="A6:F6"/>
    <mergeCell ref="H6:I6"/>
    <mergeCell ref="J6:M6"/>
    <mergeCell ref="N6:O6"/>
    <mergeCell ref="P6:S6"/>
    <mergeCell ref="T6:U6"/>
    <mergeCell ref="A5:F5"/>
    <mergeCell ref="H5:I5"/>
    <mergeCell ref="J5:M5"/>
    <mergeCell ref="N5:O5"/>
    <mergeCell ref="P5:S5"/>
    <mergeCell ref="T5:U5"/>
    <mergeCell ref="V5:Y5"/>
    <mergeCell ref="Z5:AO5"/>
    <mergeCell ref="A4:F4"/>
    <mergeCell ref="H4:I4"/>
    <mergeCell ref="J4:M4"/>
    <mergeCell ref="N4:O4"/>
    <mergeCell ref="P4:S4"/>
    <mergeCell ref="T4:U4"/>
    <mergeCell ref="V4:Y4"/>
    <mergeCell ref="Z4:AO4"/>
    <mergeCell ref="N3:O3"/>
    <mergeCell ref="P3:S3"/>
    <mergeCell ref="Z3:AO3"/>
    <mergeCell ref="A2:G3"/>
    <mergeCell ref="H2:M2"/>
    <mergeCell ref="N2:S2"/>
    <mergeCell ref="T2:Y2"/>
    <mergeCell ref="T3:U3"/>
    <mergeCell ref="V3:Y3"/>
    <mergeCell ref="T1:AD1"/>
    <mergeCell ref="AE1:AI1"/>
    <mergeCell ref="A1:S1"/>
    <mergeCell ref="B67:C67"/>
    <mergeCell ref="D67:X67"/>
    <mergeCell ref="AD67:AE67"/>
    <mergeCell ref="AF67:AG67"/>
    <mergeCell ref="Z2:AO2"/>
    <mergeCell ref="H3:I3"/>
    <mergeCell ref="J3:M3"/>
    <mergeCell ref="AL40:AO40"/>
    <mergeCell ref="B41:C41"/>
    <mergeCell ref="D41:X41"/>
    <mergeCell ref="AF41:AG41"/>
    <mergeCell ref="AH41:AI41"/>
    <mergeCell ref="AJ41:AK41"/>
    <mergeCell ref="AL41:AO41"/>
    <mergeCell ref="AD41:AE41"/>
    <mergeCell ref="B40:C40"/>
    <mergeCell ref="D40:X40"/>
    <mergeCell ref="AL42:AO42"/>
    <mergeCell ref="AD42:AE42"/>
    <mergeCell ref="B42:C42"/>
    <mergeCell ref="D42:X42"/>
    <mergeCell ref="AF42:AG42"/>
    <mergeCell ref="AH42:AI42"/>
  </mergeCells>
  <printOptions horizontalCentered="1"/>
  <pageMargins left="0.11811023622047245" right="0.15748031496062992" top="0.2755905511811024" bottom="0.31496062992125984" header="0.5118110236220472" footer="0.2362204724409449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Michele</cp:lastModifiedBy>
  <dcterms:created xsi:type="dcterms:W3CDTF">2011-11-04T16:57:38Z</dcterms:created>
  <dcterms:modified xsi:type="dcterms:W3CDTF">2011-11-04T16:58:33Z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2039866473</vt:i4>
  </property>
  <property fmtid="{D5CDD505-2E9C-101B-9397-08002B2CF9AE}" pid="4" name="_EmailSubje">
    <vt:lpwstr>comunicazione da Setupimpresa</vt:lpwstr>
  </property>
  <property fmtid="{D5CDD505-2E9C-101B-9397-08002B2CF9AE}" pid="5" name="_AuthorEma">
    <vt:lpwstr>luciano.giambartolomei@gfgsas.com</vt:lpwstr>
  </property>
  <property fmtid="{D5CDD505-2E9C-101B-9397-08002B2CF9AE}" pid="6" name="_AuthorEmailDisplayNa">
    <vt:lpwstr>Luciano Giambartolomei</vt:lpwstr>
  </property>
</Properties>
</file>